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827"/>
  <workbookPr defaultThemeVersion="124226"/>
  <mc:AlternateContent xmlns:mc="http://schemas.openxmlformats.org/markup-compatibility/2006">
    <mc:Choice Requires="x15">
      <x15ac:absPath xmlns:x15ac="http://schemas.microsoft.com/office/spreadsheetml/2010/11/ac" url="\\192.168.100.35\izb\"/>
    </mc:Choice>
  </mc:AlternateContent>
  <xr:revisionPtr revIDLastSave="0" documentId="13_ncr:1_{B6678B87-3D5A-44D4-9F71-87E9D38BAA44}" xr6:coauthVersionLast="45" xr6:coauthVersionMax="45" xr10:uidLastSave="{00000000-0000-0000-0000-000000000000}"/>
  <bookViews>
    <workbookView xWindow="-120" yWindow="-120" windowWidth="29040" windowHeight="15840" xr2:uid="{00000000-000D-0000-FFFF-FFFF00000000}"/>
  </bookViews>
  <sheets>
    <sheet name="13.09.2020" sheetId="2" r:id="rId1"/>
    <sheet name="Лист1" sheetId="3" state="hidden" r:id="rId2"/>
    <sheet name="Лист4" sheetId="6" state="hidden" r:id="rId3"/>
    <sheet name="календарь" sheetId="7" state="hidden" r:id="rId4"/>
  </sheets>
  <definedNames>
    <definedName name="_ftn1" localSheetId="0">'13.09.2020'!#REF!</definedName>
    <definedName name="_ftn2" localSheetId="0">'13.09.2020'!#REF!</definedName>
    <definedName name="_ftn3" localSheetId="0">'13.09.2020'!#REF!</definedName>
    <definedName name="_ftn4" localSheetId="0">'13.09.2020'!#REF!</definedName>
    <definedName name="_ftnref1" localSheetId="0">'13.09.2020'!#REF!</definedName>
    <definedName name="_ftnref2" localSheetId="0">'13.09.2020'!#REF!</definedName>
    <definedName name="_ftnref3" localSheetId="0">'13.09.2020'!#REF!</definedName>
    <definedName name="_ftnref4" localSheetId="0">'13.09.2020'!#REF!</definedName>
    <definedName name="_xlnm._FilterDatabase" localSheetId="0" hidden="1">'13.09.2020'!$A$6:$F$6</definedName>
    <definedName name="_xlnm.Print_Area" localSheetId="0">'13.09.2020'!$A$1:$F$289</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2" i="7" l="1"/>
  <c r="R32" i="7" s="1"/>
  <c r="S32" i="7" s="1"/>
  <c r="T32" i="7" s="1"/>
  <c r="U32" i="7" s="1"/>
  <c r="V32" i="7" s="1"/>
  <c r="W32" i="7" s="1"/>
  <c r="Q33" i="7" s="1"/>
  <c r="R33" i="7" s="1"/>
  <c r="S33" i="7" s="1"/>
  <c r="T33" i="7" s="1"/>
  <c r="U33" i="7" s="1"/>
  <c r="V33" i="7" s="1"/>
  <c r="W33" i="7" s="1"/>
  <c r="Q34" i="7" s="1"/>
  <c r="R34" i="7" s="1"/>
  <c r="S34" i="7" s="1"/>
  <c r="T34" i="7" s="1"/>
  <c r="U34" i="7" s="1"/>
  <c r="V34" i="7" s="1"/>
  <c r="W34" i="7" s="1"/>
  <c r="Q35" i="7" s="1"/>
  <c r="R35" i="7" s="1"/>
  <c r="S35" i="7" s="1"/>
  <c r="T35" i="7" s="1"/>
  <c r="U35" i="7" s="1"/>
  <c r="V35" i="7" s="1"/>
  <c r="W35" i="7" s="1"/>
  <c r="Q36" i="7" s="1"/>
  <c r="R36" i="7" s="1"/>
  <c r="S36" i="7" s="1"/>
  <c r="T36" i="7" s="1"/>
  <c r="U36" i="7" s="1"/>
  <c r="V36" i="7" s="1"/>
  <c r="W36" i="7" s="1"/>
  <c r="Q37" i="7" s="1"/>
  <c r="R37" i="7" s="1"/>
  <c r="S37" i="7" s="1"/>
  <c r="T37" i="7" s="1"/>
  <c r="U37" i="7" s="1"/>
  <c r="V37" i="7" s="1"/>
  <c r="W37" i="7" s="1"/>
  <c r="I32" i="7"/>
  <c r="J32" i="7" s="1"/>
  <c r="K32" i="7" s="1"/>
  <c r="L32" i="7" s="1"/>
  <c r="M32" i="7" s="1"/>
  <c r="N32" i="7" s="1"/>
  <c r="O32" i="7" s="1"/>
  <c r="I33" i="7" s="1"/>
  <c r="J33" i="7" s="1"/>
  <c r="K33" i="7" s="1"/>
  <c r="L33" i="7" s="1"/>
  <c r="M33" i="7" s="1"/>
  <c r="N33" i="7" s="1"/>
  <c r="O33" i="7" s="1"/>
  <c r="I34" i="7" s="1"/>
  <c r="J34" i="7" s="1"/>
  <c r="K34" i="7" s="1"/>
  <c r="L34" i="7" s="1"/>
  <c r="M34" i="7" s="1"/>
  <c r="N34" i="7" s="1"/>
  <c r="O34" i="7" s="1"/>
  <c r="I35" i="7" s="1"/>
  <c r="J35" i="7" s="1"/>
  <c r="K35" i="7" s="1"/>
  <c r="L35" i="7" s="1"/>
  <c r="M35" i="7" s="1"/>
  <c r="N35" i="7" s="1"/>
  <c r="O35" i="7" s="1"/>
  <c r="I36" i="7" s="1"/>
  <c r="J36" i="7" s="1"/>
  <c r="K36" i="7" s="1"/>
  <c r="L36" i="7" s="1"/>
  <c r="M36" i="7" s="1"/>
  <c r="N36" i="7" s="1"/>
  <c r="O36" i="7" s="1"/>
  <c r="I37" i="7" s="1"/>
  <c r="J37" i="7" s="1"/>
  <c r="K37" i="7" s="1"/>
  <c r="L37" i="7" s="1"/>
  <c r="M37" i="7" s="1"/>
  <c r="N37" i="7" s="1"/>
  <c r="O37" i="7" s="1"/>
  <c r="A32" i="7"/>
  <c r="B32" i="7" s="1"/>
  <c r="C32" i="7" s="1"/>
  <c r="D32" i="7" s="1"/>
  <c r="E32" i="7" s="1"/>
  <c r="F32" i="7" s="1"/>
  <c r="G32" i="7" s="1"/>
  <c r="A33" i="7" s="1"/>
  <c r="B33" i="7" s="1"/>
  <c r="C33" i="7" s="1"/>
  <c r="D33" i="7" s="1"/>
  <c r="E33" i="7" s="1"/>
  <c r="F33" i="7" s="1"/>
  <c r="G33" i="7" s="1"/>
  <c r="A34" i="7" s="1"/>
  <c r="B34" i="7" s="1"/>
  <c r="C34" i="7" s="1"/>
  <c r="D34" i="7" s="1"/>
  <c r="E34" i="7" s="1"/>
  <c r="F34" i="7" s="1"/>
  <c r="G34" i="7" s="1"/>
  <c r="A35" i="7" s="1"/>
  <c r="B35" i="7" s="1"/>
  <c r="C35" i="7" s="1"/>
  <c r="D35" i="7" s="1"/>
  <c r="E35" i="7" s="1"/>
  <c r="F35" i="7" s="1"/>
  <c r="G35" i="7" s="1"/>
  <c r="A36" i="7" s="1"/>
  <c r="B36" i="7" s="1"/>
  <c r="C36" i="7" s="1"/>
  <c r="D36" i="7" s="1"/>
  <c r="E36" i="7" s="1"/>
  <c r="F36" i="7" s="1"/>
  <c r="G36" i="7" s="1"/>
  <c r="A37" i="7" s="1"/>
  <c r="B37" i="7" s="1"/>
  <c r="C37" i="7" s="1"/>
  <c r="D37" i="7" s="1"/>
  <c r="E37" i="7" s="1"/>
  <c r="F37" i="7" s="1"/>
  <c r="G37" i="7" s="1"/>
  <c r="Q23" i="7"/>
  <c r="R23" i="7" s="1"/>
  <c r="S23" i="7" s="1"/>
  <c r="T23" i="7" s="1"/>
  <c r="U23" i="7" s="1"/>
  <c r="V23" i="7" s="1"/>
  <c r="W23" i="7" s="1"/>
  <c r="Q24" i="7" s="1"/>
  <c r="R24" i="7" s="1"/>
  <c r="S24" i="7" s="1"/>
  <c r="T24" i="7" s="1"/>
  <c r="U24" i="7" s="1"/>
  <c r="V24" i="7" s="1"/>
  <c r="W24" i="7" s="1"/>
  <c r="Q25" i="7" s="1"/>
  <c r="R25" i="7" s="1"/>
  <c r="S25" i="7" s="1"/>
  <c r="T25" i="7" s="1"/>
  <c r="U25" i="7" s="1"/>
  <c r="V25" i="7" s="1"/>
  <c r="W25" i="7" s="1"/>
  <c r="Q26" i="7" s="1"/>
  <c r="R26" i="7" s="1"/>
  <c r="S26" i="7" s="1"/>
  <c r="T26" i="7" s="1"/>
  <c r="U26" i="7" s="1"/>
  <c r="V26" i="7" s="1"/>
  <c r="W26" i="7" s="1"/>
  <c r="Q27" i="7" s="1"/>
  <c r="R27" i="7" s="1"/>
  <c r="S27" i="7" s="1"/>
  <c r="T27" i="7" s="1"/>
  <c r="U27" i="7" s="1"/>
  <c r="V27" i="7" s="1"/>
  <c r="W27" i="7" s="1"/>
  <c r="Q28" i="7" s="1"/>
  <c r="R28" i="7" s="1"/>
  <c r="S28" i="7" s="1"/>
  <c r="T28" i="7" s="1"/>
  <c r="U28" i="7" s="1"/>
  <c r="V28" i="7" s="1"/>
  <c r="W28" i="7" s="1"/>
  <c r="I23" i="7"/>
  <c r="J23" i="7" s="1"/>
  <c r="K23" i="7" s="1"/>
  <c r="L23" i="7" s="1"/>
  <c r="M23" i="7" s="1"/>
  <c r="N23" i="7" s="1"/>
  <c r="O23" i="7" s="1"/>
  <c r="I24" i="7" s="1"/>
  <c r="J24" i="7" s="1"/>
  <c r="K24" i="7" s="1"/>
  <c r="L24" i="7" s="1"/>
  <c r="M24" i="7" s="1"/>
  <c r="N24" i="7" s="1"/>
  <c r="O24" i="7" s="1"/>
  <c r="I25" i="7" s="1"/>
  <c r="J25" i="7" s="1"/>
  <c r="K25" i="7" s="1"/>
  <c r="L25" i="7" s="1"/>
  <c r="M25" i="7" s="1"/>
  <c r="N25" i="7" s="1"/>
  <c r="O25" i="7" s="1"/>
  <c r="I26" i="7" s="1"/>
  <c r="J26" i="7" s="1"/>
  <c r="K26" i="7" s="1"/>
  <c r="L26" i="7" s="1"/>
  <c r="M26" i="7" s="1"/>
  <c r="N26" i="7" s="1"/>
  <c r="O26" i="7" s="1"/>
  <c r="I27" i="7" s="1"/>
  <c r="J27" i="7" s="1"/>
  <c r="K27" i="7" s="1"/>
  <c r="L27" i="7" s="1"/>
  <c r="M27" i="7" s="1"/>
  <c r="N27" i="7" s="1"/>
  <c r="O27" i="7" s="1"/>
  <c r="I28" i="7" s="1"/>
  <c r="J28" i="7" s="1"/>
  <c r="K28" i="7" s="1"/>
  <c r="L28" i="7" s="1"/>
  <c r="M28" i="7" s="1"/>
  <c r="N28" i="7" s="1"/>
  <c r="O28" i="7" s="1"/>
  <c r="A23" i="7"/>
  <c r="B23" i="7" s="1"/>
  <c r="C23" i="7" s="1"/>
  <c r="D23" i="7" s="1"/>
  <c r="E23" i="7" s="1"/>
  <c r="F23" i="7" s="1"/>
  <c r="G23" i="7" s="1"/>
  <c r="A24" i="7" s="1"/>
  <c r="B24" i="7" s="1"/>
  <c r="C24" i="7" s="1"/>
  <c r="D24" i="7" s="1"/>
  <c r="E24" i="7" s="1"/>
  <c r="F24" i="7" s="1"/>
  <c r="G24" i="7" s="1"/>
  <c r="A25" i="7" s="1"/>
  <c r="B25" i="7" s="1"/>
  <c r="C25" i="7" s="1"/>
  <c r="D25" i="7" s="1"/>
  <c r="E25" i="7" s="1"/>
  <c r="F25" i="7" s="1"/>
  <c r="G25" i="7" s="1"/>
  <c r="A26" i="7" s="1"/>
  <c r="B26" i="7" s="1"/>
  <c r="C26" i="7" s="1"/>
  <c r="D26" i="7" s="1"/>
  <c r="E26" i="7" s="1"/>
  <c r="F26" i="7" s="1"/>
  <c r="G26" i="7" s="1"/>
  <c r="A27" i="7" s="1"/>
  <c r="B27" i="7" s="1"/>
  <c r="C27" i="7" s="1"/>
  <c r="D27" i="7" s="1"/>
  <c r="E27" i="7" s="1"/>
  <c r="F27" i="7" s="1"/>
  <c r="G27" i="7" s="1"/>
  <c r="A28" i="7" s="1"/>
  <c r="B28" i="7" s="1"/>
  <c r="C28" i="7" s="1"/>
  <c r="D28" i="7" s="1"/>
  <c r="E28" i="7" s="1"/>
  <c r="F28" i="7" s="1"/>
  <c r="G28" i="7" s="1"/>
  <c r="Q14" i="7"/>
  <c r="R14" i="7" s="1"/>
  <c r="S14" i="7" s="1"/>
  <c r="T14" i="7" s="1"/>
  <c r="U14" i="7" s="1"/>
  <c r="V14" i="7" s="1"/>
  <c r="W14" i="7" s="1"/>
  <c r="Q15" i="7" s="1"/>
  <c r="R15" i="7" s="1"/>
  <c r="S15" i="7" s="1"/>
  <c r="T15" i="7" s="1"/>
  <c r="U15" i="7" s="1"/>
  <c r="V15" i="7" s="1"/>
  <c r="W15" i="7" s="1"/>
  <c r="Q16" i="7" s="1"/>
  <c r="R16" i="7" s="1"/>
  <c r="S16" i="7" s="1"/>
  <c r="T16" i="7" s="1"/>
  <c r="U16" i="7" s="1"/>
  <c r="V16" i="7" s="1"/>
  <c r="W16" i="7" s="1"/>
  <c r="Q17" i="7" s="1"/>
  <c r="R17" i="7" s="1"/>
  <c r="S17" i="7" s="1"/>
  <c r="T17" i="7" s="1"/>
  <c r="U17" i="7" s="1"/>
  <c r="V17" i="7" s="1"/>
  <c r="W17" i="7" s="1"/>
  <c r="Q18" i="7" s="1"/>
  <c r="R18" i="7" s="1"/>
  <c r="S18" i="7" s="1"/>
  <c r="T18" i="7" s="1"/>
  <c r="U18" i="7" s="1"/>
  <c r="V18" i="7" s="1"/>
  <c r="W18" i="7" s="1"/>
  <c r="Q19" i="7" s="1"/>
  <c r="R19" i="7" s="1"/>
  <c r="S19" i="7" s="1"/>
  <c r="T19" i="7" s="1"/>
  <c r="U19" i="7" s="1"/>
  <c r="V19" i="7" s="1"/>
  <c r="W19" i="7" s="1"/>
  <c r="I14" i="7"/>
  <c r="J14" i="7" s="1"/>
  <c r="K14" i="7" s="1"/>
  <c r="L14" i="7" s="1"/>
  <c r="M14" i="7" s="1"/>
  <c r="N14" i="7" s="1"/>
  <c r="O14" i="7" s="1"/>
  <c r="I15" i="7" s="1"/>
  <c r="J15" i="7" s="1"/>
  <c r="K15" i="7" s="1"/>
  <c r="L15" i="7" s="1"/>
  <c r="M15" i="7" s="1"/>
  <c r="N15" i="7" s="1"/>
  <c r="O15" i="7" s="1"/>
  <c r="I16" i="7" s="1"/>
  <c r="J16" i="7" s="1"/>
  <c r="K16" i="7" s="1"/>
  <c r="L16" i="7" s="1"/>
  <c r="M16" i="7" s="1"/>
  <c r="N16" i="7" s="1"/>
  <c r="O16" i="7" s="1"/>
  <c r="I17" i="7" s="1"/>
  <c r="J17" i="7" s="1"/>
  <c r="K17" i="7" s="1"/>
  <c r="L17" i="7" s="1"/>
  <c r="M17" i="7" s="1"/>
  <c r="N17" i="7" s="1"/>
  <c r="O17" i="7" s="1"/>
  <c r="I18" i="7" s="1"/>
  <c r="J18" i="7" s="1"/>
  <c r="K18" i="7" s="1"/>
  <c r="L18" i="7" s="1"/>
  <c r="M18" i="7" s="1"/>
  <c r="N18" i="7" s="1"/>
  <c r="O18" i="7" s="1"/>
  <c r="I19" i="7" s="1"/>
  <c r="J19" i="7" s="1"/>
  <c r="K19" i="7" s="1"/>
  <c r="L19" i="7" s="1"/>
  <c r="M19" i="7" s="1"/>
  <c r="N19" i="7" s="1"/>
  <c r="O19" i="7" s="1"/>
  <c r="A14" i="7"/>
  <c r="B14" i="7"/>
  <c r="C14" i="7" s="1"/>
  <c r="D14" i="7" s="1"/>
  <c r="E14" i="7" s="1"/>
  <c r="F14" i="7" s="1"/>
  <c r="G14" i="7" s="1"/>
  <c r="A15" i="7" s="1"/>
  <c r="B15" i="7" s="1"/>
  <c r="C15" i="7" s="1"/>
  <c r="D15" i="7" s="1"/>
  <c r="E15" i="7" s="1"/>
  <c r="F15" i="7" s="1"/>
  <c r="G15" i="7" s="1"/>
  <c r="A16" i="7" s="1"/>
  <c r="B16" i="7" s="1"/>
  <c r="C16" i="7" s="1"/>
  <c r="D16" i="7" s="1"/>
  <c r="E16" i="7" s="1"/>
  <c r="F16" i="7" s="1"/>
  <c r="G16" i="7" s="1"/>
  <c r="A17" i="7" s="1"/>
  <c r="B17" i="7" s="1"/>
  <c r="C17" i="7" s="1"/>
  <c r="D17" i="7" s="1"/>
  <c r="E17" i="7" s="1"/>
  <c r="F17" i="7" s="1"/>
  <c r="G17" i="7" s="1"/>
  <c r="A18" i="7" s="1"/>
  <c r="B18" i="7" s="1"/>
  <c r="C18" i="7" s="1"/>
  <c r="D18" i="7" s="1"/>
  <c r="E18" i="7" s="1"/>
  <c r="F18" i="7" s="1"/>
  <c r="G18" i="7" s="1"/>
  <c r="A19" i="7" s="1"/>
  <c r="B19" i="7" s="1"/>
  <c r="C19" i="7" s="1"/>
  <c r="D19" i="7" s="1"/>
  <c r="E19" i="7" s="1"/>
  <c r="F19" i="7" s="1"/>
  <c r="G19" i="7" s="1"/>
  <c r="Q5" i="7"/>
  <c r="R5" i="7" s="1"/>
  <c r="S5" i="7" s="1"/>
  <c r="T5" i="7" s="1"/>
  <c r="U5" i="7" s="1"/>
  <c r="V5" i="7" s="1"/>
  <c r="W5" i="7" s="1"/>
  <c r="Q6" i="7" s="1"/>
  <c r="R6" i="7" s="1"/>
  <c r="S6" i="7" s="1"/>
  <c r="T6" i="7" s="1"/>
  <c r="U6" i="7" s="1"/>
  <c r="V6" i="7" s="1"/>
  <c r="W6" i="7" s="1"/>
  <c r="Q7" i="7" s="1"/>
  <c r="R7" i="7" s="1"/>
  <c r="S7" i="7" s="1"/>
  <c r="T7" i="7" s="1"/>
  <c r="U7" i="7" s="1"/>
  <c r="V7" i="7" s="1"/>
  <c r="W7" i="7" s="1"/>
  <c r="Q8" i="7" s="1"/>
  <c r="R8" i="7" s="1"/>
  <c r="S8" i="7" s="1"/>
  <c r="T8" i="7" s="1"/>
  <c r="U8" i="7" s="1"/>
  <c r="V8" i="7" s="1"/>
  <c r="W8" i="7" s="1"/>
  <c r="Q9" i="7" s="1"/>
  <c r="R9" i="7" s="1"/>
  <c r="S9" i="7" s="1"/>
  <c r="T9" i="7" s="1"/>
  <c r="U9" i="7" s="1"/>
  <c r="V9" i="7" s="1"/>
  <c r="W9" i="7" s="1"/>
  <c r="Q10" i="7" s="1"/>
  <c r="R10" i="7" s="1"/>
  <c r="S10" i="7" s="1"/>
  <c r="T10" i="7" s="1"/>
  <c r="U10" i="7" s="1"/>
  <c r="V10" i="7" s="1"/>
  <c r="W10" i="7" s="1"/>
  <c r="I5" i="7"/>
  <c r="J5" i="7" s="1"/>
  <c r="K5" i="7" s="1"/>
  <c r="L5" i="7" s="1"/>
  <c r="M5" i="7" s="1"/>
  <c r="N5" i="7" s="1"/>
  <c r="O5" i="7" s="1"/>
  <c r="I6" i="7" s="1"/>
  <c r="J6" i="7" s="1"/>
  <c r="K6" i="7" s="1"/>
  <c r="L6" i="7" s="1"/>
  <c r="M6" i="7" s="1"/>
  <c r="N6" i="7" s="1"/>
  <c r="O6" i="7" s="1"/>
  <c r="I7" i="7" s="1"/>
  <c r="J7" i="7" s="1"/>
  <c r="K7" i="7" s="1"/>
  <c r="L7" i="7" s="1"/>
  <c r="M7" i="7" s="1"/>
  <c r="N7" i="7" s="1"/>
  <c r="O7" i="7" s="1"/>
  <c r="I8" i="7" s="1"/>
  <c r="J8" i="7" s="1"/>
  <c r="K8" i="7" s="1"/>
  <c r="L8" i="7" s="1"/>
  <c r="M8" i="7" s="1"/>
  <c r="N8" i="7" s="1"/>
  <c r="O8" i="7" s="1"/>
  <c r="I9" i="7" s="1"/>
  <c r="J9" i="7" s="1"/>
  <c r="K9" i="7" s="1"/>
  <c r="L9" i="7" s="1"/>
  <c r="M9" i="7" s="1"/>
  <c r="N9" i="7" s="1"/>
  <c r="O9" i="7" s="1"/>
  <c r="I10" i="7" s="1"/>
  <c r="J10" i="7" s="1"/>
  <c r="K10" i="7" s="1"/>
  <c r="L10" i="7" s="1"/>
  <c r="M10" i="7" s="1"/>
  <c r="N10" i="7" s="1"/>
  <c r="O10" i="7" s="1"/>
  <c r="A5" i="7"/>
  <c r="B5" i="7" s="1"/>
  <c r="C5" i="7" s="1"/>
  <c r="D5" i="7" s="1"/>
  <c r="E5" i="7"/>
  <c r="F5" i="7" s="1"/>
  <c r="G5" i="7" s="1"/>
  <c r="A6" i="7" s="1"/>
  <c r="B6" i="7" s="1"/>
  <c r="C6" i="7" s="1"/>
  <c r="D6" i="7" s="1"/>
  <c r="E6" i="7" s="1"/>
  <c r="F6" i="7" s="1"/>
  <c r="G6" i="7" s="1"/>
  <c r="A7" i="7" s="1"/>
  <c r="B7" i="7" s="1"/>
  <c r="C7" i="7" s="1"/>
  <c r="D7" i="7" s="1"/>
  <c r="E7" i="7" s="1"/>
  <c r="F7" i="7" s="1"/>
  <c r="G7" i="7" s="1"/>
  <c r="A8" i="7" s="1"/>
  <c r="B8" i="7" s="1"/>
  <c r="C8" i="7" s="1"/>
  <c r="D8" i="7" s="1"/>
  <c r="E8" i="7" s="1"/>
  <c r="F8" i="7" s="1"/>
  <c r="G8" i="7" s="1"/>
  <c r="A9" i="7" s="1"/>
  <c r="B9" i="7" s="1"/>
  <c r="C9" i="7" s="1"/>
  <c r="D9" i="7" s="1"/>
  <c r="E9" i="7" s="1"/>
  <c r="F9" i="7" s="1"/>
  <c r="G9" i="7" s="1"/>
  <c r="A10" i="7" s="1"/>
  <c r="B10" i="7" s="1"/>
  <c r="C10" i="7" s="1"/>
  <c r="D10" i="7" s="1"/>
  <c r="E10" i="7" s="1"/>
  <c r="F10" i="7" s="1"/>
  <c r="G10" i="7" s="1"/>
  <c r="Q32" i="6"/>
  <c r="R32" i="6" s="1"/>
  <c r="S32" i="6" s="1"/>
  <c r="T32" i="6" s="1"/>
  <c r="U32" i="6" s="1"/>
  <c r="V32" i="6" s="1"/>
  <c r="W32" i="6" s="1"/>
  <c r="Q33" i="6" s="1"/>
  <c r="R33" i="6" s="1"/>
  <c r="S33" i="6" s="1"/>
  <c r="T33" i="6" s="1"/>
  <c r="U33" i="6" s="1"/>
  <c r="V33" i="6" s="1"/>
  <c r="W33" i="6" s="1"/>
  <c r="Q34" i="6" s="1"/>
  <c r="R34" i="6" s="1"/>
  <c r="S34" i="6" s="1"/>
  <c r="T34" i="6" s="1"/>
  <c r="U34" i="6" s="1"/>
  <c r="V34" i="6" s="1"/>
  <c r="W34" i="6" s="1"/>
  <c r="Q35" i="6" s="1"/>
  <c r="R35" i="6" s="1"/>
  <c r="S35" i="6" s="1"/>
  <c r="T35" i="6" s="1"/>
  <c r="U35" i="6" s="1"/>
  <c r="V35" i="6" s="1"/>
  <c r="W35" i="6" s="1"/>
  <c r="Q36" i="6" s="1"/>
  <c r="R36" i="6" s="1"/>
  <c r="S36" i="6" s="1"/>
  <c r="T36" i="6" s="1"/>
  <c r="U36" i="6" s="1"/>
  <c r="V36" i="6" s="1"/>
  <c r="W36" i="6" s="1"/>
  <c r="Q37" i="6" s="1"/>
  <c r="R37" i="6" s="1"/>
  <c r="S37" i="6" s="1"/>
  <c r="T37" i="6" s="1"/>
  <c r="U37" i="6" s="1"/>
  <c r="V37" i="6" s="1"/>
  <c r="W37" i="6" s="1"/>
  <c r="I32" i="6"/>
  <c r="J32" i="6" s="1"/>
  <c r="K32" i="6" s="1"/>
  <c r="L32" i="6" s="1"/>
  <c r="M32" i="6" s="1"/>
  <c r="N32" i="6" s="1"/>
  <c r="O32" i="6" s="1"/>
  <c r="I33" i="6" s="1"/>
  <c r="J33" i="6" s="1"/>
  <c r="K33" i="6" s="1"/>
  <c r="L33" i="6" s="1"/>
  <c r="M33" i="6" s="1"/>
  <c r="N33" i="6" s="1"/>
  <c r="O33" i="6" s="1"/>
  <c r="I34" i="6" s="1"/>
  <c r="J34" i="6" s="1"/>
  <c r="K34" i="6" s="1"/>
  <c r="L34" i="6" s="1"/>
  <c r="M34" i="6" s="1"/>
  <c r="N34" i="6" s="1"/>
  <c r="O34" i="6" s="1"/>
  <c r="I35" i="6" s="1"/>
  <c r="J35" i="6" s="1"/>
  <c r="K35" i="6" s="1"/>
  <c r="L35" i="6" s="1"/>
  <c r="M35" i="6" s="1"/>
  <c r="N35" i="6" s="1"/>
  <c r="O35" i="6" s="1"/>
  <c r="I36" i="6" s="1"/>
  <c r="J36" i="6" s="1"/>
  <c r="K36" i="6" s="1"/>
  <c r="L36" i="6" s="1"/>
  <c r="M36" i="6" s="1"/>
  <c r="N36" i="6" s="1"/>
  <c r="O36" i="6" s="1"/>
  <c r="I37" i="6" s="1"/>
  <c r="J37" i="6" s="1"/>
  <c r="K37" i="6" s="1"/>
  <c r="L37" i="6" s="1"/>
  <c r="M37" i="6" s="1"/>
  <c r="N37" i="6" s="1"/>
  <c r="O37" i="6" s="1"/>
  <c r="A32" i="6"/>
  <c r="B32" i="6" s="1"/>
  <c r="C32" i="6"/>
  <c r="D32" i="6" s="1"/>
  <c r="E32" i="6" s="1"/>
  <c r="F32" i="6" s="1"/>
  <c r="G32" i="6" s="1"/>
  <c r="A33" i="6"/>
  <c r="B33" i="6" s="1"/>
  <c r="C33" i="6" s="1"/>
  <c r="D33" i="6" s="1"/>
  <c r="E33" i="6" s="1"/>
  <c r="F33" i="6" s="1"/>
  <c r="G33" i="6" s="1"/>
  <c r="A34" i="6" s="1"/>
  <c r="B34" i="6" s="1"/>
  <c r="C34" i="6" s="1"/>
  <c r="D34" i="6" s="1"/>
  <c r="E34" i="6" s="1"/>
  <c r="F34" i="6" s="1"/>
  <c r="G34" i="6" s="1"/>
  <c r="A35" i="6" s="1"/>
  <c r="B35" i="6" s="1"/>
  <c r="C35" i="6" s="1"/>
  <c r="D35" i="6" s="1"/>
  <c r="E35" i="6" s="1"/>
  <c r="F35" i="6" s="1"/>
  <c r="G35" i="6" s="1"/>
  <c r="A36" i="6" s="1"/>
  <c r="B36" i="6" s="1"/>
  <c r="C36" i="6" s="1"/>
  <c r="D36" i="6" s="1"/>
  <c r="E36" i="6" s="1"/>
  <c r="F36" i="6" s="1"/>
  <c r="G36" i="6" s="1"/>
  <c r="A37" i="6" s="1"/>
  <c r="B37" i="6" s="1"/>
  <c r="C37" i="6" s="1"/>
  <c r="D37" i="6" s="1"/>
  <c r="E37" i="6" s="1"/>
  <c r="F37" i="6" s="1"/>
  <c r="G37" i="6" s="1"/>
  <c r="Q23" i="6"/>
  <c r="R23" i="6" s="1"/>
  <c r="S23" i="6" s="1"/>
  <c r="T23" i="6" s="1"/>
  <c r="U23" i="6" s="1"/>
  <c r="V23" i="6" s="1"/>
  <c r="W23" i="6" s="1"/>
  <c r="Q24" i="6" s="1"/>
  <c r="R24" i="6" s="1"/>
  <c r="S24" i="6" s="1"/>
  <c r="T24" i="6" s="1"/>
  <c r="U24" i="6" s="1"/>
  <c r="V24" i="6" s="1"/>
  <c r="W24" i="6" s="1"/>
  <c r="Q25" i="6" s="1"/>
  <c r="R25" i="6" s="1"/>
  <c r="S25" i="6" s="1"/>
  <c r="T25" i="6" s="1"/>
  <c r="U25" i="6" s="1"/>
  <c r="V25" i="6" s="1"/>
  <c r="W25" i="6" s="1"/>
  <c r="Q26" i="6" s="1"/>
  <c r="R26" i="6" s="1"/>
  <c r="S26" i="6" s="1"/>
  <c r="T26" i="6" s="1"/>
  <c r="U26" i="6" s="1"/>
  <c r="V26" i="6" s="1"/>
  <c r="W26" i="6" s="1"/>
  <c r="Q27" i="6" s="1"/>
  <c r="R27" i="6" s="1"/>
  <c r="S27" i="6" s="1"/>
  <c r="T27" i="6" s="1"/>
  <c r="U27" i="6" s="1"/>
  <c r="V27" i="6" s="1"/>
  <c r="W27" i="6" s="1"/>
  <c r="Q28" i="6" s="1"/>
  <c r="R28" i="6" s="1"/>
  <c r="S28" i="6" s="1"/>
  <c r="T28" i="6" s="1"/>
  <c r="U28" i="6" s="1"/>
  <c r="V28" i="6" s="1"/>
  <c r="W28" i="6" s="1"/>
  <c r="I23" i="6"/>
  <c r="J23" i="6" s="1"/>
  <c r="K23" i="6"/>
  <c r="L23" i="6" s="1"/>
  <c r="M23" i="6" s="1"/>
  <c r="N23" i="6" s="1"/>
  <c r="O23" i="6" s="1"/>
  <c r="I24" i="6" s="1"/>
  <c r="J24" i="6" s="1"/>
  <c r="K24" i="6" s="1"/>
  <c r="L24" i="6" s="1"/>
  <c r="M24" i="6" s="1"/>
  <c r="N24" i="6" s="1"/>
  <c r="O24" i="6" s="1"/>
  <c r="I25" i="6" s="1"/>
  <c r="J25" i="6" s="1"/>
  <c r="K25" i="6" s="1"/>
  <c r="L25" i="6" s="1"/>
  <c r="M25" i="6" s="1"/>
  <c r="N25" i="6" s="1"/>
  <c r="O25" i="6" s="1"/>
  <c r="I26" i="6" s="1"/>
  <c r="J26" i="6" s="1"/>
  <c r="K26" i="6" s="1"/>
  <c r="L26" i="6" s="1"/>
  <c r="M26" i="6" s="1"/>
  <c r="N26" i="6" s="1"/>
  <c r="O26" i="6" s="1"/>
  <c r="I27" i="6" s="1"/>
  <c r="J27" i="6" s="1"/>
  <c r="K27" i="6" s="1"/>
  <c r="L27" i="6" s="1"/>
  <c r="M27" i="6" s="1"/>
  <c r="N27" i="6" s="1"/>
  <c r="O27" i="6" s="1"/>
  <c r="I28" i="6" s="1"/>
  <c r="J28" i="6" s="1"/>
  <c r="K28" i="6" s="1"/>
  <c r="L28" i="6" s="1"/>
  <c r="M28" i="6" s="1"/>
  <c r="N28" i="6" s="1"/>
  <c r="O28" i="6" s="1"/>
  <c r="A23" i="6"/>
  <c r="B23" i="6" s="1"/>
  <c r="C23" i="6" s="1"/>
  <c r="D23" i="6" s="1"/>
  <c r="E23" i="6" s="1"/>
  <c r="F23" i="6" s="1"/>
  <c r="G23" i="6" s="1"/>
  <c r="A24" i="6" s="1"/>
  <c r="B24" i="6" s="1"/>
  <c r="C24" i="6" s="1"/>
  <c r="D24" i="6" s="1"/>
  <c r="E24" i="6" s="1"/>
  <c r="F24" i="6" s="1"/>
  <c r="G24" i="6" s="1"/>
  <c r="A25" i="6" s="1"/>
  <c r="B25" i="6" s="1"/>
  <c r="C25" i="6" s="1"/>
  <c r="D25" i="6" s="1"/>
  <c r="E25" i="6" s="1"/>
  <c r="F25" i="6" s="1"/>
  <c r="G25" i="6" s="1"/>
  <c r="A26" i="6" s="1"/>
  <c r="B26" i="6" s="1"/>
  <c r="C26" i="6" s="1"/>
  <c r="D26" i="6" s="1"/>
  <c r="E26" i="6" s="1"/>
  <c r="F26" i="6" s="1"/>
  <c r="G26" i="6" s="1"/>
  <c r="A27" i="6" s="1"/>
  <c r="B27" i="6" s="1"/>
  <c r="C27" i="6" s="1"/>
  <c r="D27" i="6" s="1"/>
  <c r="E27" i="6" s="1"/>
  <c r="F27" i="6" s="1"/>
  <c r="G27" i="6" s="1"/>
  <c r="A28" i="6" s="1"/>
  <c r="B28" i="6" s="1"/>
  <c r="C28" i="6" s="1"/>
  <c r="D28" i="6" s="1"/>
  <c r="E28" i="6" s="1"/>
  <c r="F28" i="6" s="1"/>
  <c r="G28" i="6" s="1"/>
  <c r="Q14" i="6"/>
  <c r="R14" i="6" s="1"/>
  <c r="S14" i="6" s="1"/>
  <c r="T14" i="6" s="1"/>
  <c r="U14" i="6" s="1"/>
  <c r="V14" i="6" s="1"/>
  <c r="W14" i="6" s="1"/>
  <c r="Q15" i="6" s="1"/>
  <c r="R15" i="6" s="1"/>
  <c r="S15" i="6" s="1"/>
  <c r="T15" i="6" s="1"/>
  <c r="U15" i="6" s="1"/>
  <c r="V15" i="6" s="1"/>
  <c r="W15" i="6" s="1"/>
  <c r="Q16" i="6" s="1"/>
  <c r="R16" i="6" s="1"/>
  <c r="S16" i="6" s="1"/>
  <c r="T16" i="6" s="1"/>
  <c r="U16" i="6" s="1"/>
  <c r="V16" i="6" s="1"/>
  <c r="W16" i="6" s="1"/>
  <c r="Q17" i="6" s="1"/>
  <c r="R17" i="6" s="1"/>
  <c r="S17" i="6" s="1"/>
  <c r="T17" i="6" s="1"/>
  <c r="U17" i="6" s="1"/>
  <c r="V17" i="6" s="1"/>
  <c r="W17" i="6" s="1"/>
  <c r="Q18" i="6" s="1"/>
  <c r="R18" i="6" s="1"/>
  <c r="S18" i="6" s="1"/>
  <c r="T18" i="6" s="1"/>
  <c r="U18" i="6" s="1"/>
  <c r="V18" i="6" s="1"/>
  <c r="W18" i="6" s="1"/>
  <c r="Q19" i="6" s="1"/>
  <c r="R19" i="6" s="1"/>
  <c r="S19" i="6" s="1"/>
  <c r="T19" i="6" s="1"/>
  <c r="U19" i="6" s="1"/>
  <c r="V19" i="6" s="1"/>
  <c r="W19" i="6" s="1"/>
  <c r="I14" i="6"/>
  <c r="J14" i="6" s="1"/>
  <c r="K14" i="6" s="1"/>
  <c r="L14" i="6" s="1"/>
  <c r="M14" i="6" s="1"/>
  <c r="N14" i="6" s="1"/>
  <c r="O14" i="6" s="1"/>
  <c r="I15" i="6" s="1"/>
  <c r="J15" i="6" s="1"/>
  <c r="K15" i="6" s="1"/>
  <c r="L15" i="6" s="1"/>
  <c r="M15" i="6" s="1"/>
  <c r="N15" i="6" s="1"/>
  <c r="O15" i="6" s="1"/>
  <c r="I16" i="6" s="1"/>
  <c r="J16" i="6" s="1"/>
  <c r="K16" i="6" s="1"/>
  <c r="L16" i="6" s="1"/>
  <c r="M16" i="6" s="1"/>
  <c r="N16" i="6" s="1"/>
  <c r="O16" i="6" s="1"/>
  <c r="I17" i="6" s="1"/>
  <c r="J17" i="6" s="1"/>
  <c r="K17" i="6" s="1"/>
  <c r="L17" i="6" s="1"/>
  <c r="M17" i="6" s="1"/>
  <c r="N17" i="6" s="1"/>
  <c r="O17" i="6" s="1"/>
  <c r="I18" i="6" s="1"/>
  <c r="J18" i="6" s="1"/>
  <c r="K18" i="6" s="1"/>
  <c r="L18" i="6" s="1"/>
  <c r="M18" i="6" s="1"/>
  <c r="N18" i="6" s="1"/>
  <c r="O18" i="6" s="1"/>
  <c r="I19" i="6" s="1"/>
  <c r="J19" i="6" s="1"/>
  <c r="K19" i="6" s="1"/>
  <c r="L19" i="6" s="1"/>
  <c r="M19" i="6" s="1"/>
  <c r="N19" i="6" s="1"/>
  <c r="O19" i="6" s="1"/>
  <c r="A14" i="6"/>
  <c r="B14" i="6" s="1"/>
  <c r="C14" i="6" s="1"/>
  <c r="D14" i="6" s="1"/>
  <c r="E14" i="6" s="1"/>
  <c r="F14" i="6" s="1"/>
  <c r="G14" i="6" s="1"/>
  <c r="A15" i="6" s="1"/>
  <c r="B15" i="6" s="1"/>
  <c r="C15" i="6" s="1"/>
  <c r="D15" i="6" s="1"/>
  <c r="E15" i="6" s="1"/>
  <c r="F15" i="6" s="1"/>
  <c r="G15" i="6" s="1"/>
  <c r="A16" i="6" s="1"/>
  <c r="B16" i="6" s="1"/>
  <c r="C16" i="6" s="1"/>
  <c r="D16" i="6" s="1"/>
  <c r="E16" i="6" s="1"/>
  <c r="F16" i="6" s="1"/>
  <c r="G16" i="6" s="1"/>
  <c r="A17" i="6" s="1"/>
  <c r="B17" i="6" s="1"/>
  <c r="C17" i="6" s="1"/>
  <c r="D17" i="6" s="1"/>
  <c r="E17" i="6" s="1"/>
  <c r="F17" i="6" s="1"/>
  <c r="G17" i="6" s="1"/>
  <c r="A18" i="6" s="1"/>
  <c r="B18" i="6" s="1"/>
  <c r="C18" i="6" s="1"/>
  <c r="D18" i="6" s="1"/>
  <c r="E18" i="6" s="1"/>
  <c r="F18" i="6" s="1"/>
  <c r="G18" i="6" s="1"/>
  <c r="A19" i="6" s="1"/>
  <c r="B19" i="6" s="1"/>
  <c r="C19" i="6" s="1"/>
  <c r="D19" i="6" s="1"/>
  <c r="E19" i="6" s="1"/>
  <c r="F19" i="6" s="1"/>
  <c r="G19" i="6" s="1"/>
  <c r="Q5" i="6"/>
  <c r="R5" i="6" s="1"/>
  <c r="S5" i="6" s="1"/>
  <c r="T5" i="6" s="1"/>
  <c r="U5" i="6" s="1"/>
  <c r="V5" i="6" s="1"/>
  <c r="W5" i="6" s="1"/>
  <c r="Q6" i="6" s="1"/>
  <c r="R6" i="6" s="1"/>
  <c r="S6" i="6" s="1"/>
  <c r="T6" i="6" s="1"/>
  <c r="U6" i="6" s="1"/>
  <c r="V6" i="6" s="1"/>
  <c r="W6" i="6" s="1"/>
  <c r="Q7" i="6" s="1"/>
  <c r="R7" i="6" s="1"/>
  <c r="S7" i="6" s="1"/>
  <c r="T7" i="6" s="1"/>
  <c r="U7" i="6" s="1"/>
  <c r="V7" i="6" s="1"/>
  <c r="W7" i="6" s="1"/>
  <c r="Q8" i="6" s="1"/>
  <c r="R8" i="6" s="1"/>
  <c r="S8" i="6" s="1"/>
  <c r="T8" i="6" s="1"/>
  <c r="U8" i="6" s="1"/>
  <c r="V8" i="6" s="1"/>
  <c r="W8" i="6" s="1"/>
  <c r="Q9" i="6" s="1"/>
  <c r="R9" i="6" s="1"/>
  <c r="S9" i="6" s="1"/>
  <c r="T9" i="6" s="1"/>
  <c r="U9" i="6" s="1"/>
  <c r="V9" i="6" s="1"/>
  <c r="W9" i="6" s="1"/>
  <c r="Q10" i="6" s="1"/>
  <c r="R10" i="6" s="1"/>
  <c r="S10" i="6" s="1"/>
  <c r="T10" i="6" s="1"/>
  <c r="U10" i="6" s="1"/>
  <c r="V10" i="6" s="1"/>
  <c r="W10" i="6" s="1"/>
  <c r="I5" i="6"/>
  <c r="J5" i="6" s="1"/>
  <c r="K5" i="6" s="1"/>
  <c r="L5" i="6" s="1"/>
  <c r="M5" i="6" s="1"/>
  <c r="N5" i="6" s="1"/>
  <c r="O5" i="6" s="1"/>
  <c r="I6" i="6" s="1"/>
  <c r="J6" i="6" s="1"/>
  <c r="K6" i="6" s="1"/>
  <c r="L6" i="6" s="1"/>
  <c r="M6" i="6" s="1"/>
  <c r="N6" i="6" s="1"/>
  <c r="O6" i="6" s="1"/>
  <c r="I7" i="6" s="1"/>
  <c r="J7" i="6" s="1"/>
  <c r="K7" i="6" s="1"/>
  <c r="L7" i="6" s="1"/>
  <c r="M7" i="6" s="1"/>
  <c r="N7" i="6" s="1"/>
  <c r="O7" i="6" s="1"/>
  <c r="I8" i="6" s="1"/>
  <c r="J8" i="6" s="1"/>
  <c r="K8" i="6" s="1"/>
  <c r="L8" i="6" s="1"/>
  <c r="M8" i="6" s="1"/>
  <c r="N8" i="6" s="1"/>
  <c r="O8" i="6" s="1"/>
  <c r="I9" i="6" s="1"/>
  <c r="J9" i="6" s="1"/>
  <c r="K9" i="6" s="1"/>
  <c r="L9" i="6" s="1"/>
  <c r="M9" i="6" s="1"/>
  <c r="N9" i="6" s="1"/>
  <c r="O9" i="6" s="1"/>
  <c r="I10" i="6" s="1"/>
  <c r="J10" i="6" s="1"/>
  <c r="K10" i="6" s="1"/>
  <c r="L10" i="6" s="1"/>
  <c r="M10" i="6" s="1"/>
  <c r="N10" i="6" s="1"/>
  <c r="O10" i="6" s="1"/>
  <c r="A5" i="6"/>
  <c r="B5" i="6" s="1"/>
  <c r="C5" i="6"/>
  <c r="D5" i="6" s="1"/>
  <c r="E5" i="6" s="1"/>
  <c r="F5" i="6" s="1"/>
  <c r="G5" i="6" s="1"/>
  <c r="A6" i="6" s="1"/>
  <c r="B6" i="6" s="1"/>
  <c r="C6" i="6" s="1"/>
  <c r="D6" i="6" s="1"/>
  <c r="E6" i="6" s="1"/>
  <c r="F6" i="6" s="1"/>
  <c r="G6" i="6" s="1"/>
  <c r="A7" i="6" s="1"/>
  <c r="B7" i="6" s="1"/>
  <c r="C7" i="6" s="1"/>
  <c r="D7" i="6" s="1"/>
  <c r="E7" i="6" s="1"/>
  <c r="F7" i="6" s="1"/>
  <c r="G7" i="6" s="1"/>
  <c r="A8" i="6" s="1"/>
  <c r="B8" i="6" s="1"/>
  <c r="C8" i="6" s="1"/>
  <c r="D8" i="6" s="1"/>
  <c r="E8" i="6" s="1"/>
  <c r="F8" i="6" s="1"/>
  <c r="G8" i="6" s="1"/>
  <c r="A9" i="6" s="1"/>
  <c r="B9" i="6" s="1"/>
  <c r="C9" i="6" s="1"/>
  <c r="D9" i="6" s="1"/>
  <c r="E9" i="6" s="1"/>
  <c r="F9" i="6" s="1"/>
  <c r="G9" i="6" s="1"/>
  <c r="A10" i="6" s="1"/>
  <c r="B10" i="6" s="1"/>
  <c r="C10" i="6" s="1"/>
  <c r="D10" i="6" s="1"/>
  <c r="E10" i="6" s="1"/>
  <c r="F10" i="6" s="1"/>
  <c r="G10" i="6" s="1"/>
  <c r="Q32" i="3"/>
  <c r="R32" i="3" s="1"/>
  <c r="S32" i="3" s="1"/>
  <c r="T32" i="3" s="1"/>
  <c r="U32" i="3" s="1"/>
  <c r="V32" i="3" s="1"/>
  <c r="W32" i="3" s="1"/>
  <c r="Q33" i="3" s="1"/>
  <c r="R33" i="3" s="1"/>
  <c r="S33" i="3" s="1"/>
  <c r="T33" i="3" s="1"/>
  <c r="U33" i="3" s="1"/>
  <c r="V33" i="3" s="1"/>
  <c r="W33" i="3" s="1"/>
  <c r="Q34" i="3" s="1"/>
  <c r="R34" i="3" s="1"/>
  <c r="S34" i="3" s="1"/>
  <c r="T34" i="3" s="1"/>
  <c r="U34" i="3" s="1"/>
  <c r="V34" i="3" s="1"/>
  <c r="W34" i="3" s="1"/>
  <c r="Q35" i="3" s="1"/>
  <c r="R35" i="3" s="1"/>
  <c r="S35" i="3" s="1"/>
  <c r="T35" i="3" s="1"/>
  <c r="U35" i="3" s="1"/>
  <c r="V35" i="3" s="1"/>
  <c r="W35" i="3" s="1"/>
  <c r="Q36" i="3" s="1"/>
  <c r="R36" i="3" s="1"/>
  <c r="S36" i="3" s="1"/>
  <c r="T36" i="3" s="1"/>
  <c r="U36" i="3" s="1"/>
  <c r="V36" i="3" s="1"/>
  <c r="W36" i="3" s="1"/>
  <c r="Q37" i="3" s="1"/>
  <c r="R37" i="3" s="1"/>
  <c r="S37" i="3" s="1"/>
  <c r="T37" i="3" s="1"/>
  <c r="U37" i="3" s="1"/>
  <c r="V37" i="3" s="1"/>
  <c r="W37" i="3" s="1"/>
  <c r="I32" i="3"/>
  <c r="J32" i="3"/>
  <c r="K32" i="3" s="1"/>
  <c r="L32" i="3" s="1"/>
  <c r="M32" i="3" s="1"/>
  <c r="N32" i="3" s="1"/>
  <c r="O32" i="3" s="1"/>
  <c r="I33" i="3" s="1"/>
  <c r="J33" i="3" s="1"/>
  <c r="K33" i="3" s="1"/>
  <c r="L33" i="3" s="1"/>
  <c r="M33" i="3" s="1"/>
  <c r="N33" i="3" s="1"/>
  <c r="O33" i="3" s="1"/>
  <c r="I34" i="3" s="1"/>
  <c r="J34" i="3" s="1"/>
  <c r="K34" i="3" s="1"/>
  <c r="L34" i="3" s="1"/>
  <c r="M34" i="3" s="1"/>
  <c r="N34" i="3" s="1"/>
  <c r="O34" i="3" s="1"/>
  <c r="I35" i="3" s="1"/>
  <c r="J35" i="3" s="1"/>
  <c r="K35" i="3" s="1"/>
  <c r="L35" i="3" s="1"/>
  <c r="M35" i="3" s="1"/>
  <c r="N35" i="3" s="1"/>
  <c r="O35" i="3" s="1"/>
  <c r="I36" i="3" s="1"/>
  <c r="J36" i="3" s="1"/>
  <c r="K36" i="3" s="1"/>
  <c r="L36" i="3" s="1"/>
  <c r="M36" i="3" s="1"/>
  <c r="N36" i="3" s="1"/>
  <c r="O36" i="3" s="1"/>
  <c r="I37" i="3" s="1"/>
  <c r="J37" i="3" s="1"/>
  <c r="K37" i="3" s="1"/>
  <c r="L37" i="3" s="1"/>
  <c r="M37" i="3" s="1"/>
  <c r="N37" i="3" s="1"/>
  <c r="O37" i="3" s="1"/>
  <c r="A32" i="3"/>
  <c r="B32" i="3" s="1"/>
  <c r="C32" i="3" s="1"/>
  <c r="D32" i="3" s="1"/>
  <c r="E32" i="3" s="1"/>
  <c r="F32" i="3" s="1"/>
  <c r="G32" i="3" s="1"/>
  <c r="A33" i="3" s="1"/>
  <c r="B33" i="3" s="1"/>
  <c r="C33" i="3" s="1"/>
  <c r="D33" i="3" s="1"/>
  <c r="E33" i="3" s="1"/>
  <c r="F33" i="3" s="1"/>
  <c r="G33" i="3" s="1"/>
  <c r="A34" i="3" s="1"/>
  <c r="B34" i="3" s="1"/>
  <c r="C34" i="3" s="1"/>
  <c r="D34" i="3" s="1"/>
  <c r="E34" i="3" s="1"/>
  <c r="F34" i="3" s="1"/>
  <c r="G34" i="3" s="1"/>
  <c r="A35" i="3" s="1"/>
  <c r="B35" i="3" s="1"/>
  <c r="C35" i="3" s="1"/>
  <c r="D35" i="3" s="1"/>
  <c r="E35" i="3" s="1"/>
  <c r="F35" i="3" s="1"/>
  <c r="G35" i="3" s="1"/>
  <c r="A36" i="3" s="1"/>
  <c r="B36" i="3" s="1"/>
  <c r="C36" i="3" s="1"/>
  <c r="D36" i="3" s="1"/>
  <c r="E36" i="3" s="1"/>
  <c r="F36" i="3" s="1"/>
  <c r="G36" i="3" s="1"/>
  <c r="A37" i="3" s="1"/>
  <c r="B37" i="3" s="1"/>
  <c r="C37" i="3" s="1"/>
  <c r="D37" i="3" s="1"/>
  <c r="E37" i="3" s="1"/>
  <c r="F37" i="3" s="1"/>
  <c r="G37" i="3" s="1"/>
  <c r="Q23" i="3"/>
  <c r="R23" i="3" s="1"/>
  <c r="S23" i="3" s="1"/>
  <c r="T23" i="3" s="1"/>
  <c r="U23" i="3" s="1"/>
  <c r="V23" i="3" s="1"/>
  <c r="W23" i="3" s="1"/>
  <c r="Q24" i="3" s="1"/>
  <c r="R24" i="3" s="1"/>
  <c r="S24" i="3" s="1"/>
  <c r="T24" i="3" s="1"/>
  <c r="U24" i="3" s="1"/>
  <c r="V24" i="3" s="1"/>
  <c r="W24" i="3" s="1"/>
  <c r="Q25" i="3" s="1"/>
  <c r="R25" i="3" s="1"/>
  <c r="S25" i="3" s="1"/>
  <c r="T25" i="3" s="1"/>
  <c r="U25" i="3" s="1"/>
  <c r="V25" i="3" s="1"/>
  <c r="W25" i="3" s="1"/>
  <c r="Q26" i="3" s="1"/>
  <c r="R26" i="3" s="1"/>
  <c r="S26" i="3" s="1"/>
  <c r="T26" i="3" s="1"/>
  <c r="U26" i="3" s="1"/>
  <c r="V26" i="3" s="1"/>
  <c r="W26" i="3" s="1"/>
  <c r="Q27" i="3" s="1"/>
  <c r="R27" i="3" s="1"/>
  <c r="S27" i="3" s="1"/>
  <c r="T27" i="3" s="1"/>
  <c r="U27" i="3" s="1"/>
  <c r="V27" i="3" s="1"/>
  <c r="W27" i="3" s="1"/>
  <c r="Q28" i="3" s="1"/>
  <c r="R28" i="3" s="1"/>
  <c r="S28" i="3" s="1"/>
  <c r="T28" i="3" s="1"/>
  <c r="U28" i="3" s="1"/>
  <c r="V28" i="3" s="1"/>
  <c r="W28" i="3" s="1"/>
  <c r="I23" i="3"/>
  <c r="J23" i="3" s="1"/>
  <c r="K23" i="3" s="1"/>
  <c r="L23" i="3" s="1"/>
  <c r="M23" i="3" s="1"/>
  <c r="N23" i="3" s="1"/>
  <c r="O23" i="3" s="1"/>
  <c r="I24" i="3" s="1"/>
  <c r="J24" i="3" s="1"/>
  <c r="K24" i="3" s="1"/>
  <c r="L24" i="3" s="1"/>
  <c r="M24" i="3" s="1"/>
  <c r="N24" i="3" s="1"/>
  <c r="O24" i="3" s="1"/>
  <c r="I25" i="3" s="1"/>
  <c r="J25" i="3" s="1"/>
  <c r="K25" i="3" s="1"/>
  <c r="L25" i="3" s="1"/>
  <c r="M25" i="3" s="1"/>
  <c r="N25" i="3" s="1"/>
  <c r="O25" i="3" s="1"/>
  <c r="I26" i="3" s="1"/>
  <c r="J26" i="3" s="1"/>
  <c r="K26" i="3" s="1"/>
  <c r="L26" i="3" s="1"/>
  <c r="M26" i="3" s="1"/>
  <c r="N26" i="3" s="1"/>
  <c r="O26" i="3" s="1"/>
  <c r="I27" i="3" s="1"/>
  <c r="J27" i="3" s="1"/>
  <c r="K27" i="3" s="1"/>
  <c r="L27" i="3" s="1"/>
  <c r="M27" i="3" s="1"/>
  <c r="N27" i="3" s="1"/>
  <c r="O27" i="3" s="1"/>
  <c r="I28" i="3" s="1"/>
  <c r="J28" i="3" s="1"/>
  <c r="K28" i="3" s="1"/>
  <c r="L28" i="3" s="1"/>
  <c r="M28" i="3" s="1"/>
  <c r="N28" i="3" s="1"/>
  <c r="O28" i="3" s="1"/>
  <c r="A23" i="3"/>
  <c r="B23" i="3" s="1"/>
  <c r="C23" i="3" s="1"/>
  <c r="D23" i="3" s="1"/>
  <c r="E23" i="3" s="1"/>
  <c r="F23" i="3" s="1"/>
  <c r="G23" i="3" s="1"/>
  <c r="A24" i="3" s="1"/>
  <c r="B24" i="3" s="1"/>
  <c r="C24" i="3" s="1"/>
  <c r="D24" i="3" s="1"/>
  <c r="E24" i="3" s="1"/>
  <c r="F24" i="3" s="1"/>
  <c r="G24" i="3" s="1"/>
  <c r="A25" i="3" s="1"/>
  <c r="B25" i="3" s="1"/>
  <c r="C25" i="3" s="1"/>
  <c r="D25" i="3" s="1"/>
  <c r="E25" i="3" s="1"/>
  <c r="F25" i="3" s="1"/>
  <c r="G25" i="3" s="1"/>
  <c r="A26" i="3" s="1"/>
  <c r="B26" i="3" s="1"/>
  <c r="C26" i="3" s="1"/>
  <c r="D26" i="3" s="1"/>
  <c r="E26" i="3" s="1"/>
  <c r="F26" i="3" s="1"/>
  <c r="G26" i="3" s="1"/>
  <c r="A27" i="3" s="1"/>
  <c r="B27" i="3" s="1"/>
  <c r="C27" i="3" s="1"/>
  <c r="D27" i="3" s="1"/>
  <c r="E27" i="3" s="1"/>
  <c r="F27" i="3" s="1"/>
  <c r="G27" i="3" s="1"/>
  <c r="A28" i="3" s="1"/>
  <c r="B28" i="3" s="1"/>
  <c r="C28" i="3" s="1"/>
  <c r="D28" i="3" s="1"/>
  <c r="E28" i="3" s="1"/>
  <c r="F28" i="3" s="1"/>
  <c r="G28" i="3" s="1"/>
  <c r="Q14" i="3"/>
  <c r="R14" i="3" s="1"/>
  <c r="S14" i="3" s="1"/>
  <c r="T14" i="3" s="1"/>
  <c r="U14" i="3" s="1"/>
  <c r="V14" i="3" s="1"/>
  <c r="W14" i="3" s="1"/>
  <c r="Q15" i="3" s="1"/>
  <c r="R15" i="3" s="1"/>
  <c r="S15" i="3" s="1"/>
  <c r="T15" i="3" s="1"/>
  <c r="U15" i="3" s="1"/>
  <c r="V15" i="3" s="1"/>
  <c r="W15" i="3" s="1"/>
  <c r="Q16" i="3" s="1"/>
  <c r="R16" i="3" s="1"/>
  <c r="S16" i="3" s="1"/>
  <c r="T16" i="3" s="1"/>
  <c r="U16" i="3" s="1"/>
  <c r="V16" i="3" s="1"/>
  <c r="W16" i="3" s="1"/>
  <c r="Q17" i="3" s="1"/>
  <c r="R17" i="3" s="1"/>
  <c r="S17" i="3" s="1"/>
  <c r="T17" i="3" s="1"/>
  <c r="U17" i="3" s="1"/>
  <c r="V17" i="3" s="1"/>
  <c r="W17" i="3" s="1"/>
  <c r="Q18" i="3" s="1"/>
  <c r="R18" i="3" s="1"/>
  <c r="S18" i="3" s="1"/>
  <c r="T18" i="3" s="1"/>
  <c r="U18" i="3" s="1"/>
  <c r="V18" i="3" s="1"/>
  <c r="W18" i="3" s="1"/>
  <c r="Q19" i="3" s="1"/>
  <c r="R19" i="3" s="1"/>
  <c r="S19" i="3" s="1"/>
  <c r="T19" i="3" s="1"/>
  <c r="U19" i="3" s="1"/>
  <c r="V19" i="3" s="1"/>
  <c r="W19" i="3" s="1"/>
  <c r="I14" i="3"/>
  <c r="J14" i="3" s="1"/>
  <c r="K14" i="3" s="1"/>
  <c r="L14" i="3" s="1"/>
  <c r="M14" i="3" s="1"/>
  <c r="N14" i="3" s="1"/>
  <c r="O14" i="3" s="1"/>
  <c r="I15" i="3" s="1"/>
  <c r="J15" i="3" s="1"/>
  <c r="K15" i="3" s="1"/>
  <c r="L15" i="3" s="1"/>
  <c r="M15" i="3" s="1"/>
  <c r="N15" i="3" s="1"/>
  <c r="O15" i="3" s="1"/>
  <c r="I16" i="3" s="1"/>
  <c r="J16" i="3" s="1"/>
  <c r="K16" i="3" s="1"/>
  <c r="L16" i="3" s="1"/>
  <c r="M16" i="3" s="1"/>
  <c r="N16" i="3" s="1"/>
  <c r="O16" i="3" s="1"/>
  <c r="I17" i="3" s="1"/>
  <c r="J17" i="3" s="1"/>
  <c r="K17" i="3" s="1"/>
  <c r="L17" i="3" s="1"/>
  <c r="M17" i="3" s="1"/>
  <c r="N17" i="3" s="1"/>
  <c r="O17" i="3" s="1"/>
  <c r="I18" i="3" s="1"/>
  <c r="J18" i="3" s="1"/>
  <c r="K18" i="3" s="1"/>
  <c r="L18" i="3" s="1"/>
  <c r="M18" i="3" s="1"/>
  <c r="N18" i="3" s="1"/>
  <c r="O18" i="3" s="1"/>
  <c r="I19" i="3" s="1"/>
  <c r="J19" i="3" s="1"/>
  <c r="K19" i="3" s="1"/>
  <c r="L19" i="3" s="1"/>
  <c r="M19" i="3" s="1"/>
  <c r="N19" i="3" s="1"/>
  <c r="O19" i="3" s="1"/>
  <c r="A14" i="3"/>
  <c r="B14" i="3"/>
  <c r="C14" i="3" s="1"/>
  <c r="D14" i="3" s="1"/>
  <c r="E14" i="3" s="1"/>
  <c r="F14" i="3" s="1"/>
  <c r="G14" i="3" s="1"/>
  <c r="A15" i="3" s="1"/>
  <c r="B15" i="3" s="1"/>
  <c r="C15" i="3" s="1"/>
  <c r="D15" i="3" s="1"/>
  <c r="E15" i="3" s="1"/>
  <c r="F15" i="3" s="1"/>
  <c r="G15" i="3" s="1"/>
  <c r="A16" i="3" s="1"/>
  <c r="B16" i="3" s="1"/>
  <c r="C16" i="3" s="1"/>
  <c r="D16" i="3" s="1"/>
  <c r="E16" i="3" s="1"/>
  <c r="F16" i="3" s="1"/>
  <c r="G16" i="3" s="1"/>
  <c r="A17" i="3" s="1"/>
  <c r="B17" i="3" s="1"/>
  <c r="C17" i="3" s="1"/>
  <c r="D17" i="3" s="1"/>
  <c r="E17" i="3" s="1"/>
  <c r="F17" i="3" s="1"/>
  <c r="G17" i="3" s="1"/>
  <c r="A18" i="3" s="1"/>
  <c r="B18" i="3" s="1"/>
  <c r="C18" i="3" s="1"/>
  <c r="D18" i="3" s="1"/>
  <c r="E18" i="3" s="1"/>
  <c r="F18" i="3" s="1"/>
  <c r="G18" i="3" s="1"/>
  <c r="A19" i="3" s="1"/>
  <c r="B19" i="3" s="1"/>
  <c r="C19" i="3" s="1"/>
  <c r="D19" i="3" s="1"/>
  <c r="E19" i="3" s="1"/>
  <c r="F19" i="3" s="1"/>
  <c r="G19" i="3" s="1"/>
  <c r="Q5" i="3"/>
  <c r="R5" i="3" s="1"/>
  <c r="S5" i="3" s="1"/>
  <c r="T5" i="3" s="1"/>
  <c r="U5" i="3" s="1"/>
  <c r="V5" i="3" s="1"/>
  <c r="W5" i="3" s="1"/>
  <c r="Q6" i="3" s="1"/>
  <c r="R6" i="3" s="1"/>
  <c r="S6" i="3" s="1"/>
  <c r="T6" i="3" s="1"/>
  <c r="U6" i="3" s="1"/>
  <c r="V6" i="3" s="1"/>
  <c r="W6" i="3" s="1"/>
  <c r="Q7" i="3" s="1"/>
  <c r="R7" i="3" s="1"/>
  <c r="S7" i="3" s="1"/>
  <c r="T7" i="3" s="1"/>
  <c r="U7" i="3" s="1"/>
  <c r="V7" i="3" s="1"/>
  <c r="W7" i="3" s="1"/>
  <c r="Q8" i="3" s="1"/>
  <c r="R8" i="3" s="1"/>
  <c r="S8" i="3" s="1"/>
  <c r="T8" i="3" s="1"/>
  <c r="U8" i="3" s="1"/>
  <c r="V8" i="3" s="1"/>
  <c r="W8" i="3" s="1"/>
  <c r="Q9" i="3" s="1"/>
  <c r="R9" i="3" s="1"/>
  <c r="S9" i="3" s="1"/>
  <c r="T9" i="3" s="1"/>
  <c r="U9" i="3" s="1"/>
  <c r="V9" i="3" s="1"/>
  <c r="W9" i="3" s="1"/>
  <c r="Q10" i="3" s="1"/>
  <c r="R10" i="3" s="1"/>
  <c r="S10" i="3" s="1"/>
  <c r="T10" i="3" s="1"/>
  <c r="U10" i="3" s="1"/>
  <c r="V10" i="3" s="1"/>
  <c r="W10" i="3" s="1"/>
  <c r="I5" i="3"/>
  <c r="J5" i="3" s="1"/>
  <c r="K5" i="3" s="1"/>
  <c r="L5" i="3" s="1"/>
  <c r="M5" i="3" s="1"/>
  <c r="N5" i="3" s="1"/>
  <c r="O5" i="3" s="1"/>
  <c r="I6" i="3" s="1"/>
  <c r="J6" i="3" s="1"/>
  <c r="K6" i="3" s="1"/>
  <c r="L6" i="3" s="1"/>
  <c r="M6" i="3" s="1"/>
  <c r="N6" i="3" s="1"/>
  <c r="O6" i="3" s="1"/>
  <c r="I7" i="3" s="1"/>
  <c r="J7" i="3" s="1"/>
  <c r="K7" i="3" s="1"/>
  <c r="L7" i="3" s="1"/>
  <c r="M7" i="3" s="1"/>
  <c r="N7" i="3" s="1"/>
  <c r="O7" i="3" s="1"/>
  <c r="I8" i="3" s="1"/>
  <c r="J8" i="3" s="1"/>
  <c r="K8" i="3" s="1"/>
  <c r="L8" i="3" s="1"/>
  <c r="M8" i="3" s="1"/>
  <c r="N8" i="3" s="1"/>
  <c r="O8" i="3" s="1"/>
  <c r="I9" i="3" s="1"/>
  <c r="J9" i="3" s="1"/>
  <c r="K9" i="3" s="1"/>
  <c r="L9" i="3" s="1"/>
  <c r="M9" i="3" s="1"/>
  <c r="N9" i="3" s="1"/>
  <c r="O9" i="3" s="1"/>
  <c r="I10" i="3" s="1"/>
  <c r="J10" i="3" s="1"/>
  <c r="K10" i="3" s="1"/>
  <c r="L10" i="3" s="1"/>
  <c r="M10" i="3" s="1"/>
  <c r="N10" i="3" s="1"/>
  <c r="O10" i="3" s="1"/>
  <c r="A5" i="3"/>
  <c r="B5" i="3" s="1"/>
  <c r="C5" i="3" s="1"/>
  <c r="D5" i="3" s="1"/>
  <c r="E5" i="3" s="1"/>
  <c r="F5" i="3" s="1"/>
  <c r="G5" i="3" s="1"/>
  <c r="A6" i="3" s="1"/>
  <c r="B6" i="3" s="1"/>
  <c r="C6" i="3" s="1"/>
  <c r="D6" i="3" s="1"/>
  <c r="E6" i="3" s="1"/>
  <c r="F6" i="3" s="1"/>
  <c r="G6" i="3" s="1"/>
  <c r="A7" i="3" s="1"/>
  <c r="B7" i="3" s="1"/>
  <c r="C7" i="3" s="1"/>
  <c r="D7" i="3" s="1"/>
  <c r="E7" i="3" s="1"/>
  <c r="F7" i="3" s="1"/>
  <c r="G7" i="3" s="1"/>
  <c r="A8" i="3" s="1"/>
  <c r="B8" i="3" s="1"/>
  <c r="C8" i="3" s="1"/>
  <c r="D8" i="3" s="1"/>
  <c r="E8" i="3" s="1"/>
  <c r="F8" i="3" s="1"/>
  <c r="G8" i="3" s="1"/>
  <c r="A9" i="3" s="1"/>
  <c r="B9" i="3" s="1"/>
  <c r="C9" i="3" s="1"/>
  <c r="D9" i="3" s="1"/>
  <c r="E9" i="3" s="1"/>
  <c r="F9" i="3" s="1"/>
  <c r="G9" i="3" s="1"/>
  <c r="A10" i="3" s="1"/>
  <c r="B10" i="3" s="1"/>
  <c r="C10" i="3" s="1"/>
  <c r="D10" i="3" s="1"/>
  <c r="E10" i="3" s="1"/>
  <c r="F10" i="3" s="1"/>
  <c r="G10" i="3" s="1"/>
</calcChain>
</file>

<file path=xl/sharedStrings.xml><?xml version="1.0" encoding="utf-8"?>
<sst xmlns="http://schemas.openxmlformats.org/spreadsheetml/2006/main" count="1003" uniqueCount="644">
  <si>
    <t>1.1.</t>
  </si>
  <si>
    <t>1.2.</t>
  </si>
  <si>
    <t>1.4.</t>
  </si>
  <si>
    <t>1.5.</t>
  </si>
  <si>
    <t>2.1.</t>
  </si>
  <si>
    <t>2.2.</t>
  </si>
  <si>
    <t>3.5.</t>
  </si>
  <si>
    <t>3.6.</t>
  </si>
  <si>
    <t>3.7.</t>
  </si>
  <si>
    <t>3.8.</t>
  </si>
  <si>
    <t>3.9.</t>
  </si>
  <si>
    <t>3.10.</t>
  </si>
  <si>
    <t>4.1.</t>
  </si>
  <si>
    <t>4.2.</t>
  </si>
  <si>
    <t>4.3.</t>
  </si>
  <si>
    <t>4.4.</t>
  </si>
  <si>
    <t>4.5.</t>
  </si>
  <si>
    <t>4.6.</t>
  </si>
  <si>
    <t>4.7.</t>
  </si>
  <si>
    <t>5.1.</t>
  </si>
  <si>
    <t>5.2.</t>
  </si>
  <si>
    <t>5.3.</t>
  </si>
  <si>
    <t>5.5.</t>
  </si>
  <si>
    <t>5.6.</t>
  </si>
  <si>
    <t>5.8.</t>
  </si>
  <si>
    <t>5.9.</t>
  </si>
  <si>
    <t>5.10.</t>
  </si>
  <si>
    <t>5.13.</t>
  </si>
  <si>
    <t>5.16.</t>
  </si>
  <si>
    <t>5.17.</t>
  </si>
  <si>
    <t>5.18.</t>
  </si>
  <si>
    <t>5.19.</t>
  </si>
  <si>
    <t>5.20.</t>
  </si>
  <si>
    <t>5.21.</t>
  </si>
  <si>
    <t>5.22.</t>
  </si>
  <si>
    <t>5.23.</t>
  </si>
  <si>
    <t>5.24.</t>
  </si>
  <si>
    <t>5.25.</t>
  </si>
  <si>
    <t>5.26.</t>
  </si>
  <si>
    <t>5.27.</t>
  </si>
  <si>
    <t>5.28.</t>
  </si>
  <si>
    <t>5.29.</t>
  </si>
  <si>
    <t>5.30.</t>
  </si>
  <si>
    <t>5.31.</t>
  </si>
  <si>
    <t>5.32.</t>
  </si>
  <si>
    <t>5.33.</t>
  </si>
  <si>
    <t>6.1.</t>
  </si>
  <si>
    <t>6.2.</t>
  </si>
  <si>
    <t>6.3.</t>
  </si>
  <si>
    <t>7.1.</t>
  </si>
  <si>
    <t>7.2.</t>
  </si>
  <si>
    <t>7.3.</t>
  </si>
  <si>
    <t>7.4.</t>
  </si>
  <si>
    <t>7.5.</t>
  </si>
  <si>
    <t>7.6.</t>
  </si>
  <si>
    <t>7.7.</t>
  </si>
  <si>
    <t>7.8.</t>
  </si>
  <si>
    <t>7.9.</t>
  </si>
  <si>
    <t>7.10.</t>
  </si>
  <si>
    <t>7.11.</t>
  </si>
  <si>
    <t>7.12.</t>
  </si>
  <si>
    <t>7.13.</t>
  </si>
  <si>
    <t>7.14.</t>
  </si>
  <si>
    <t>7.15.</t>
  </si>
  <si>
    <t>7.16.</t>
  </si>
  <si>
    <t>7.17.</t>
  </si>
  <si>
    <t>7.18.</t>
  </si>
  <si>
    <t>7.19.</t>
  </si>
  <si>
    <t>7.20.</t>
  </si>
  <si>
    <t>7.22.</t>
  </si>
  <si>
    <t>7.23.</t>
  </si>
  <si>
    <t>8.1.</t>
  </si>
  <si>
    <t>8.2.</t>
  </si>
  <si>
    <t>8.3.</t>
  </si>
  <si>
    <t>8.4.</t>
  </si>
  <si>
    <t>8.5.</t>
  </si>
  <si>
    <t>8.6.</t>
  </si>
  <si>
    <t>8.7.</t>
  </si>
  <si>
    <t>8.8.</t>
  </si>
  <si>
    <t>8.9.</t>
  </si>
  <si>
    <t>8.10.</t>
  </si>
  <si>
    <t>8.11.</t>
  </si>
  <si>
    <t>8.12.</t>
  </si>
  <si>
    <t>8.13.</t>
  </si>
  <si>
    <t>8.14.</t>
  </si>
  <si>
    <t>8.15.</t>
  </si>
  <si>
    <t>8.16.</t>
  </si>
  <si>
    <t>8.17.</t>
  </si>
  <si>
    <t>8.18.</t>
  </si>
  <si>
    <t>8.19.</t>
  </si>
  <si>
    <t>8.20.</t>
  </si>
  <si>
    <t>8.21.</t>
  </si>
  <si>
    <t>8.22.</t>
  </si>
  <si>
    <t>8.23.</t>
  </si>
  <si>
    <t>9.1.</t>
  </si>
  <si>
    <t>9.2.</t>
  </si>
  <si>
    <t>9.3.</t>
  </si>
  <si>
    <t>9.4.</t>
  </si>
  <si>
    <t>9.5.</t>
  </si>
  <si>
    <t>9.6.</t>
  </si>
  <si>
    <t>9.7.</t>
  </si>
  <si>
    <t>9.8.</t>
  </si>
  <si>
    <t>9.9.</t>
  </si>
  <si>
    <t>9.10.</t>
  </si>
  <si>
    <t>9.11.</t>
  </si>
  <si>
    <t>9.12.</t>
  </si>
  <si>
    <t>9.14.</t>
  </si>
  <si>
    <t>9.16.</t>
  </si>
  <si>
    <t>9.17.</t>
  </si>
  <si>
    <t>9.18.</t>
  </si>
  <si>
    <t>9.19.</t>
  </si>
  <si>
    <t>ст.19 ч.7 ОЗ</t>
  </si>
  <si>
    <t xml:space="preserve">Опубликование в средствах массовой информации (далее – СМИ) схемы одномандатных избирательных округов, включая ее графическое изображение
</t>
  </si>
  <si>
    <t>Направление представления в соответствующие органы о проверке достоверности представленных сведений о кандидатах</t>
  </si>
  <si>
    <t xml:space="preserve"> Кандидат, уполномоченный представитель избирательного объединения</t>
  </si>
  <si>
    <t>опубликование:</t>
  </si>
  <si>
    <t>Срок исполнения</t>
  </si>
  <si>
    <t>Исполнители</t>
  </si>
  <si>
    <t>ст.67 ч.27 ОЗ</t>
  </si>
  <si>
    <t>Органы регистрационного учета граждан РФ по месту пребывания и по месту жительства в пределах РФ, органы исполнительной власти, осуществляющие государственную регистрацию юридических лиц либо уполномоченные в сфере регистрации некоммерческих организаций</t>
  </si>
  <si>
    <t>Составление списков избирателей отдельно по каждому избирательному участку, подписание председателем и секретарем ТИК первых экземпляров списков избирателей и заверение их печатью</t>
  </si>
  <si>
    <t>При приеме документов для регистрации</t>
  </si>
  <si>
    <t>9. ГОЛОСОВАНИЕ  И  ОПРЕДЕЛЕНИЕ  РЕЗУЛЬТАТОВ  ВЫБОРОВ</t>
  </si>
  <si>
    <t>КАЛЕНДАРНЫЙ ПЛАН</t>
  </si>
  <si>
    <t>Передача в СМИ сведений о выдвинутых кандидатах в депутаты</t>
  </si>
  <si>
    <t>п.12 Порядка формирования резерва составов участковых комиссий и назначения нового члена участковой комиссии из резерва составов участковых комиссий, утвержденного постановлением ЦИК России от 05.12.2012 №152/1137-6 (далее – Порядок)</t>
  </si>
  <si>
    <t>Официальное опубликование сообщения о дополнительном зачислении в резерв составов УИК в СМИ, размещение на сайте избирательной комиссии Липецкой области в разделе «Формирование участковых избирательных комиссий и резерва составов участковых комиссий»</t>
  </si>
  <si>
    <t>Не позднее чем через 3 дня со дня принятия решения</t>
  </si>
  <si>
    <t>п.14 Порядка</t>
  </si>
  <si>
    <t xml:space="preserve">Сбор предложений для дополнительного зачисления в резерв составов УИК </t>
  </si>
  <si>
    <t>В период, который начинается за 50 дней до дня голосования и оканчивается за 30 дней до дня голосования</t>
  </si>
  <si>
    <t>ТИК</t>
  </si>
  <si>
    <t>п.12 Порядка</t>
  </si>
  <si>
    <t>ст.64 п.2 ФЗ</t>
  </si>
  <si>
    <t>С 8.00 часов до 20.00 часов по местному времени</t>
  </si>
  <si>
    <t>ст.64 ФЗ</t>
  </si>
  <si>
    <t>Оповещение избирателей:                                                                                                       о времени и месте голосования через СМИ или иным способом;</t>
  </si>
  <si>
    <t>ст.37 ч.3 ОЗ</t>
  </si>
  <si>
    <t>Не позднее чем в десятидневный срок со дня официального опубликования (публикации) решения о назначении выборов</t>
  </si>
  <si>
    <t>Не позднее чем за 25 дней до дня голосования</t>
  </si>
  <si>
    <t>Принятие решения о количестве подписей избирателей, подлежащих проверке</t>
  </si>
  <si>
    <t>ст.38 п.3 ФЗ</t>
  </si>
  <si>
    <t>Территориальные избирательные комиссии (далее - ТИК)</t>
  </si>
  <si>
    <t>ст.38 п.14.4 ФЗ
ст.34 ч.1 ОЗ</t>
  </si>
  <si>
    <t>8. ФИНАНСИРОВАНИЕ   ВЫБОРОВ</t>
  </si>
  <si>
    <t>ст.57 п.1 ФЗ</t>
  </si>
  <si>
    <t>ст.55 ч.2 ОЗ</t>
  </si>
  <si>
    <t>ст.55 ч.3 ОЗ</t>
  </si>
  <si>
    <t xml:space="preserve"> ст.43 п.1 ФЗ</t>
  </si>
  <si>
    <t>ст.41 ч.1 ОЗ</t>
  </si>
  <si>
    <t>ст.72 п.3 ФЗ</t>
  </si>
  <si>
    <t>ст.29 п.20 ФЗ</t>
  </si>
  <si>
    <t>Назначение в каждую нижестоящую избирательную комиссию по одному члену избирательной комиссии с правом совещательного голоса</t>
  </si>
  <si>
    <t>Январь</t>
  </si>
  <si>
    <t>Февраль</t>
  </si>
  <si>
    <t>Март</t>
  </si>
  <si>
    <t>Пн</t>
  </si>
  <si>
    <t>Вт</t>
  </si>
  <si>
    <t>Ср</t>
  </si>
  <si>
    <t>Чт</t>
  </si>
  <si>
    <t>Пт</t>
  </si>
  <si>
    <t>Сб</t>
  </si>
  <si>
    <t>Вс</t>
  </si>
  <si>
    <t>Апрель</t>
  </si>
  <si>
    <t>Май</t>
  </si>
  <si>
    <t>Июнь</t>
  </si>
  <si>
    <t>Июль</t>
  </si>
  <si>
    <t>Август</t>
  </si>
  <si>
    <t>Сентябрь</t>
  </si>
  <si>
    <t>Октябрь</t>
  </si>
  <si>
    <t>Ноябрь</t>
  </si>
  <si>
    <t>Декабрь</t>
  </si>
  <si>
    <t>В течение одних суток после определения результатов выборов</t>
  </si>
  <si>
    <t>ст.72 п.2 ФЗ</t>
  </si>
  <si>
    <t xml:space="preserve">п.22 Порядка </t>
  </si>
  <si>
    <t>4. СПИСКИ ИЗБИРАТЕЛЕЙ</t>
  </si>
  <si>
    <t>Утверждение формы списка избирателей, определение порядка и сроков изготовления, использования второго экземпляра списка избирателей, его передачи соответствующей УИК, заверения и уточнения</t>
  </si>
  <si>
    <t>Не позднее чем за 11 дней до дня голосования</t>
  </si>
  <si>
    <t>ст.17 п.7,10,11,12 ФЗ</t>
  </si>
  <si>
    <t>Не позднее чем за 10 дней до дня голосования</t>
  </si>
  <si>
    <t xml:space="preserve">Представление списка избирателей для ознакомления избирателей и его дополнительного уточнения </t>
  </si>
  <si>
    <t>За 10 дней до дня голосования</t>
  </si>
  <si>
    <t>УИК</t>
  </si>
  <si>
    <t>ст.17 п.15 ФЗ</t>
  </si>
  <si>
    <t>Не позднее дня, предшествующего дню голосования</t>
  </si>
  <si>
    <t>ст.17 п.13 ФЗ</t>
  </si>
  <si>
    <t>Председатели и секретари УИК</t>
  </si>
  <si>
    <t>ст.17 п.14 ФЗ</t>
  </si>
  <si>
    <t>*</t>
  </si>
  <si>
    <t>Не позднее дня, следующего за днем предоставления помещения</t>
  </si>
  <si>
    <t>В течение 3-х дней со дня выдвижения</t>
  </si>
  <si>
    <t>            Содержание мероприятия</t>
  </si>
  <si>
    <t>По мере поступления</t>
  </si>
  <si>
    <t>ст.33 п.8 ФЗ</t>
  </si>
  <si>
    <t>Кандидат, уполномоченный представитель избирательного объединения</t>
  </si>
  <si>
    <t>Сразу после назначения дня голосования</t>
  </si>
  <si>
    <t>Передача первых экземпляров списков избирателей по акту в соответствующие УИК</t>
  </si>
  <si>
    <t>Подписание выверенного и уточненного списка избирателей и заверение его печатью УИК</t>
  </si>
  <si>
    <t>Кандидат</t>
  </si>
  <si>
    <t>После выдвижения кандидата</t>
  </si>
  <si>
    <t>Направление в СМИ сведений о выявленных фактах недостоверности предоставленных кандидатами сведений</t>
  </si>
  <si>
    <t>Выдача зарегистрированному кандидату удостоверения о регистрации</t>
  </si>
  <si>
    <t>Передача в СМИ сведений о кандидатах, зарегистрированных по одномандатным избирательным округам, зарегистрированные списки кандидатов со сведениями о включенных в них кандидатах</t>
  </si>
  <si>
    <t>Формирование избирательных участков в местах временного пребывания избирателей</t>
  </si>
  <si>
    <t>ст.20 ч.4 ОЗ</t>
  </si>
  <si>
    <t>Не позднее чем за 30 дней до дня голосования, а в исключительных случаях- не позднее чем за три дня до дня голосования</t>
  </si>
  <si>
    <t>Проведение жеребьевки в целях определения порядка, в котором в избирательном бюллетене размещаются краткие наименования зарегистрировавших списки канидатов избирательных объединений и их эмблемы, фамилии, имена, отчества каждого из кандидатов, включенных в общемуниципальную часть списка кандидатов, а также номер территориальной группы списка кандидатов, фамилии, имена и отчества кандидатов, включенных в соответствующую территориальную группу</t>
  </si>
  <si>
    <t>Утверждение формы, числа избирательных бюллетеней, а также порядка осуществления контроля за изготовлением избирательных бюллетеней</t>
  </si>
  <si>
    <t>Подписание протоколов УИК об итогах голосования</t>
  </si>
  <si>
    <t>Выдача заверенной копии протоколов УИК об итогах голосования по требованию члена УИК, наблюдателя, иных лиц, указанных в части 3 статьи 29 ОЗ</t>
  </si>
  <si>
    <t>Представление в соответствующую избирательную комиссию копию приказа (иного документа) об освобождении от обязанностей, несовместимых со статусом депутата Липецкого городского Совета депутатов, либо копию документа, удостоверяющего подачу в установленный срок заявления об освобождении от указанных обязанностей</t>
  </si>
  <si>
    <t>ст.19 п.7 ФЗ</t>
  </si>
  <si>
    <t>Не позднее</t>
  </si>
  <si>
    <t>Принятие решения о сборе предложений для дополнительного зачисления в резерв составов УИК</t>
  </si>
  <si>
    <t>Управление Министерства юстиции Российской Федерации по Липецкой области</t>
  </si>
  <si>
    <t>До начала периода выдвижения</t>
  </si>
  <si>
    <t>ст.36 ч.3 ОЗ</t>
  </si>
  <si>
    <t>Уполномоченный представитель избирательного объединения</t>
  </si>
  <si>
    <t>Незамедлительно после приёма представленных документов</t>
  </si>
  <si>
    <t>Не позднее чем через 5 дней со дня окончания срока приема предложений</t>
  </si>
  <si>
    <t>п.21 Порядка</t>
  </si>
  <si>
    <t>Принятие решения о кандидатурах для дополнительного зачисления в резерв составов УИК</t>
  </si>
  <si>
    <t>п.22 Порядка</t>
  </si>
  <si>
    <t>Размещение на сайте решения о кандидатурах для дополнительного зачисления в резерв составов УИК</t>
  </si>
  <si>
    <t>ст.43 п.1-3 ФЗ</t>
  </si>
  <si>
    <t>ст.38 п.23 ФЗ</t>
  </si>
  <si>
    <t>ст.37 ч.9 ОЗ</t>
  </si>
  <si>
    <t>В течение 48 часов после регистрации</t>
  </si>
  <si>
    <t>ст.37 ч.23 ОЗ</t>
  </si>
  <si>
    <t>Представление в соответствующую избирательную комиссию заверенных копий приказов (распоряжений) об освобождении от выполнения должностных или служебных обязанностей на время участия в выборах</t>
  </si>
  <si>
    <t>ст.40  п.2 ФЗ</t>
  </si>
  <si>
    <t>Не позднее чем через 7 дней после дня голосования</t>
  </si>
  <si>
    <t>ст.69 ОЗ</t>
  </si>
  <si>
    <t>Выдача уполномоченному представителю избирательного объединения решения о заверении списка кандидатов с копией заверенного списка кандидатов либо мотивированного решения об отказе в заверении списка кандидатов с указанием даты его выдачи</t>
  </si>
  <si>
    <t>Направление решения о заверении списка кандидатов по одномандатным   избирательным округам с копиями заверенного списка (заверенными выписками из списка)  и заявлениями кандидатов в соответствующие ОИК</t>
  </si>
  <si>
    <t>В течение одних суток  с момента принятия соответствующего решения</t>
  </si>
  <si>
    <t xml:space="preserve">ст.35 п.14.3 ФЗ </t>
  </si>
  <si>
    <t>Кандидат, избирательное объединение, совершеннолетние дееспособные граждане РФ</t>
  </si>
  <si>
    <t>Установление объема сведений о кандидатах, представленных при выдвижении, для публикации в СМИ</t>
  </si>
  <si>
    <t>ст.32 ч.7 ОЗ</t>
  </si>
  <si>
    <t>В течение одних суток с момента принятия соответствующего решения</t>
  </si>
  <si>
    <t>ст.34 ч.5 ОЗ</t>
  </si>
  <si>
    <t xml:space="preserve">ст.34 ч.9 ОЗ  </t>
  </si>
  <si>
    <t>Кандидат, выдвинутый избирательным объединением, иное лицо, представившее документы по просьбе  кандидата в порядке, установленном ч.11 ст.34 ОЗ</t>
  </si>
  <si>
    <t>ст.38 п.1 ФЗ</t>
  </si>
  <si>
    <t>ст.37 ч.1,2 ОЗ</t>
  </si>
  <si>
    <t>ст.37 ч.1 ОЗ</t>
  </si>
  <si>
    <t>Липецкий городской Совет депутатов</t>
  </si>
  <si>
    <t>Глава администрации города Липецка</t>
  </si>
  <si>
    <t>Глава администрации города Липецка, командир воинской части</t>
  </si>
  <si>
    <t>Незамедлительно после определения результатов выборов</t>
  </si>
  <si>
    <t>ст.75 ч.1 ОЗ</t>
  </si>
  <si>
    <t>В пятидневный срок после извещения его о результатах выборов</t>
  </si>
  <si>
    <t>Зарегистрированный кандидат, избранный депутатом</t>
  </si>
  <si>
    <t>ст.76 ч.2 ОЗ</t>
  </si>
  <si>
    <t>Не позднее чем через 1 месяц со дня голосования</t>
  </si>
  <si>
    <t xml:space="preserve">ст.72 п.4 ФЗ  </t>
  </si>
  <si>
    <t>ст.76 ч.4 ОЗ</t>
  </si>
  <si>
    <t>ст.75 ч.4 ОЗ</t>
  </si>
  <si>
    <t>ст.32 ч. 7, ст. 34 ч.14 ОЗ</t>
  </si>
  <si>
    <t>ст.32 ч.6, ст.34 ч.13 ОЗ</t>
  </si>
  <si>
    <t>ст.32 ч.8, ст.34 ч.15 ОЗ</t>
  </si>
  <si>
    <t xml:space="preserve">ст.36 ч.4 ОЗ </t>
  </si>
  <si>
    <t xml:space="preserve">ст.37 ч.3 ОЗ </t>
  </si>
  <si>
    <t>ст.38 п.18 ФЗ</t>
  </si>
  <si>
    <t>ст.39 ч.2 ОЗ</t>
  </si>
  <si>
    <t>ст.38 п.30 ФЗ</t>
  </si>
  <si>
    <t xml:space="preserve">ст.37 ч.15 ОЗ </t>
  </si>
  <si>
    <t>ст.68 ФЗ</t>
  </si>
  <si>
    <t>ст.76 ч.3 ОЗ</t>
  </si>
  <si>
    <t>Разделение (при необходимости) первого экземпляра списка избирателей на отдельные книги, каждая из которых сброшюровывается (прошивается), с указанием порядкового номера каждой книги и общего количества сброшюрованных книг, на которые разделен список избирателей. Каждая из книг подписывается председателем УИК и заверяется печатью комиссии</t>
  </si>
  <si>
    <t>ст.17 ч.14 ОЗ</t>
  </si>
  <si>
    <t>Кандидаты</t>
  </si>
  <si>
    <t>Заблаговременно</t>
  </si>
  <si>
    <t>ст.38 п.6 ФЗ</t>
  </si>
  <si>
    <t>ст.38 п.1.1 ФЗ</t>
  </si>
  <si>
    <t>ст.33 п.7 ФЗ</t>
  </si>
  <si>
    <t>ст.38 п.7 ФЗ</t>
  </si>
  <si>
    <t>ст.27 ч.5, 8, 10 ОЗ</t>
  </si>
  <si>
    <t xml:space="preserve">До начала проверки подписей избирателей
</t>
  </si>
  <si>
    <t>Избирательное объединение, выдвинувшее зарегистрированного по одномандатному избирательному округу кандидата</t>
  </si>
  <si>
    <t xml:space="preserve"> Глава города Липецка</t>
  </si>
  <si>
    <t>ст.62 ч.4 ОЗ</t>
  </si>
  <si>
    <t>ст. 63 п.2, 2.1 ФЗ</t>
  </si>
  <si>
    <t>ст.62 ч.2, 2.1 ОЗ</t>
  </si>
  <si>
    <t>ст.62 ч.13 ОЗ</t>
  </si>
  <si>
    <t>Принятие решения о распределении избирательных бюллетеней и сроке их передачи непосредственно нижестоящим  избирательным комиссиям</t>
  </si>
  <si>
    <t>Не позднее чем за 2 дня до передачи избирательных бюллетеней</t>
  </si>
  <si>
    <t>ст.62 ч.14 ОЗ</t>
  </si>
  <si>
    <t>ст.63 ч.2 ОЗ</t>
  </si>
  <si>
    <t>ст.63.1 ОЗ</t>
  </si>
  <si>
    <t xml:space="preserve">Проведение голосования    </t>
  </si>
  <si>
    <t>Подсчет голосов избирателей</t>
  </si>
  <si>
    <t>ст.67 ОЗ</t>
  </si>
  <si>
    <t>ст.67 ч.30 ОЗ</t>
  </si>
  <si>
    <t>Официальное опубликование решения о назначении  выборов в СМИ</t>
  </si>
  <si>
    <t>ст.17 п.16 ОЗ</t>
  </si>
  <si>
    <t>ст.17 п.1, 6 ФЗ</t>
  </si>
  <si>
    <t>Установление перечня подлежащих опубликованию сведений о доходах и об имуществе зарегистрированных кандидатов и кандидатов, включенных в зарегистрированные списки кандидатов</t>
  </si>
  <si>
    <t>ст.37 ч.24, ст.61 ч.3-4 ОЗ</t>
  </si>
  <si>
    <t>ст.41 ч.1-2 ОЗ</t>
  </si>
  <si>
    <t>ст.63 п.4 ФЗ</t>
  </si>
  <si>
    <t>ст.63 п.11 ФЗ</t>
  </si>
  <si>
    <t>ст.63 п.12 ФЗ</t>
  </si>
  <si>
    <t>с</t>
  </si>
  <si>
    <t>по</t>
  </si>
  <si>
    <t>Не позднее чем за 45 дней до дня голосования</t>
  </si>
  <si>
    <r>
      <t xml:space="preserve">Не позднее чем за 15 дней до дня голосования                                                                   </t>
    </r>
    <r>
      <rPr>
        <b/>
        <sz val="12"/>
        <color indexed="8"/>
        <rFont val="Times New Roman"/>
        <family val="1"/>
        <charset val="204"/>
      </rPr>
      <t/>
    </r>
  </si>
  <si>
    <t>ст.17 ч.15 ОЗ</t>
  </si>
  <si>
    <t>7. ИНФОРМИРОВАНИЕ ИЗБИРАТЕЛЕЙ  И  ПРЕДВЫБОРНАЯ  АГИТАЦИЯ</t>
  </si>
  <si>
    <t>Управление Роскомнадзора по Липецкой области</t>
  </si>
  <si>
    <t>Не позднее чем за 2 дня до получения избирательных бюллетеней</t>
  </si>
  <si>
    <t>ТИК, УИК</t>
  </si>
  <si>
    <t>о досрочном голосовании</t>
  </si>
  <si>
    <t>Проведение досрочного голосования в помещении УИК</t>
  </si>
  <si>
    <t>Не ранее чем за 10 дней до дня голосования</t>
  </si>
  <si>
    <t>ст.65 п. 2 ФЗ</t>
  </si>
  <si>
    <t>ст.63 ОЗ</t>
  </si>
  <si>
    <t>ст.68 п.26 ФЗ</t>
  </si>
  <si>
    <t>ст.69 ФЗ</t>
  </si>
  <si>
    <t>Извещение зарегистрированного кандидата, избранного депутатом Липецкого городского Совета депутатов</t>
  </si>
  <si>
    <t>Направление общих данных о результатах  выборов депутатов Липецкого городского Совета депутатов по соответствующему избирательному округу в СМИ</t>
  </si>
  <si>
    <t xml:space="preserve">Официальное опубликование полных данных о результатах выборов депутатов Липецкого городского Совета депутатов, содержащихся в протоколах всех избирательных комиссий, за исключением участковых избирательных комиссий, об итогах голосования, о результатах выборов </t>
  </si>
  <si>
    <t>Регистрация лица, избранного депутатом Липецкого городского Совета депутатов, и выдача ему удостоверения об избрании</t>
  </si>
  <si>
    <t>После официального опубликования общих результатов  выборов и представления избранным кандидатом копии приказа (иного документа) об освобождении его от обязанностей, несовместимых со статусом депутата</t>
  </si>
  <si>
    <t>Муниципальные периодические печатные издания</t>
  </si>
  <si>
    <t>1. НАЗНАЧЕНИЕ  ВЫБОРОВ, УТВЕРЖДЕНИЕ СХЕМЫ ОДНОМАНДАТНЫХ ИЗБИРАТЕЛЬНЫХ ОКРУГОВ, 
ОПРЕДЕЛЕНИЕ ГРАНИЦ 12 ЧАСТЕЙ ТЕРРИТОРИИ ГОРОДА ЛИПЕЦКА</t>
  </si>
  <si>
    <t>Публикация списков избирательных участков с указанием их границ, номеров, мест нахождения участковых избирательных комиссий (далее -УИК) и помещений для голосования</t>
  </si>
  <si>
    <t>Не позднее чем через 5 дней со дня регистрации</t>
  </si>
  <si>
    <t>Зарегистрированные кандидаты, находящиеся на государственной или муниципальной службе либо работающие в организациях, осуществляющих выпуск СМИ</t>
  </si>
  <si>
    <t>ст.33 п.6 ФЗ</t>
  </si>
  <si>
    <t>После представления документов от инициаторов выдвижения</t>
  </si>
  <si>
    <t>Начинается сразу после окончания голосования и проводится без перерыва до установления итогов голосования</t>
  </si>
  <si>
    <t>После проведения итогового заседания УИК</t>
  </si>
  <si>
    <t>Члены УИК с правом решающего голоса</t>
  </si>
  <si>
    <t>Немедленно после подписания протокола об итогах голосования (в том числе составленного повторно)</t>
  </si>
  <si>
    <t>ст.68 п.29 ФЗ</t>
  </si>
  <si>
    <t>ст.70 п.6 ФЗ</t>
  </si>
  <si>
    <t>В течение 3 дней со дня принятия решения, указанного в предыдущем пункте</t>
  </si>
  <si>
    <t>ст.37 ч.6 ОЗ</t>
  </si>
  <si>
    <t>ст. 36 ч.16 ОЗ</t>
  </si>
  <si>
    <t>Организации, индивидуальные предприниматели, выполняющие работы или оказывающие услуги по изготовлению печатных агитационных материалов</t>
  </si>
  <si>
    <t>ст.62 ч.8 ОЗ</t>
  </si>
  <si>
    <t>ст. 63 п.6 ФЗ</t>
  </si>
  <si>
    <t>После регистрации</t>
  </si>
  <si>
    <t>ст. 37 ч.22 ОЗ</t>
  </si>
  <si>
    <t xml:space="preserve">Направление в избирательную комиссию Липецкой области решения о предложении кандидатур для дополнительного зачисления в резерв составов УИК </t>
  </si>
  <si>
    <t>Представление сведений об избирателях в ТИК</t>
  </si>
  <si>
    <t xml:space="preserve">Кандидат, избирательное объединение, выдвинувшее список кандидатов </t>
  </si>
  <si>
    <t>В течение двух месяцев со дня голосования</t>
  </si>
  <si>
    <t>№ п/п</t>
  </si>
  <si>
    <t xml:space="preserve"> ст.10 п.7 ФЗ</t>
  </si>
  <si>
    <t>ст.12 ч.11 ОЗ</t>
  </si>
  <si>
    <t xml:space="preserve">2. ИЗБИРАТЕЛЬНЫЕ УЧАСТКИ  </t>
  </si>
  <si>
    <t>ст.20 ч.6 ОЗ</t>
  </si>
  <si>
    <t>Не позднее чем за пять дней до дня досрочного голосования</t>
  </si>
  <si>
    <t>Определение результатов выборов по одномандатному избирательному округу</t>
  </si>
  <si>
    <t>Распределение средств на подготовку и проведение выборов между УИК</t>
  </si>
  <si>
    <t>Не позднее чем за 40  дней до дня голосования</t>
  </si>
  <si>
    <t>Не позднее чем за 20  дней до дня голосования</t>
  </si>
  <si>
    <t>ТИК №2 Октябрьского округа города Липецка</t>
  </si>
  <si>
    <t>Липецкий городской Совет депутатов по представлению ТИК №2 Октябрьского округа города Липецка</t>
  </si>
  <si>
    <t>Липецкий городской Совет депутатов,
ТИК №2 Октябрьского округа города Липецка</t>
  </si>
  <si>
    <t>мероприятий по подготовке и проведению выборов депутатов Липецкого городского Совета депутатов шестого  созыва</t>
  </si>
  <si>
    <t>13 сентября 2020 года</t>
  </si>
  <si>
    <t xml:space="preserve">ТИК №2 Октябрьского округа города Липецка, ОИК
</t>
  </si>
  <si>
    <t>ТИК №2 Октябрьского округа города Липецка с участием уполномоченных представителей избирательных объединений</t>
  </si>
  <si>
    <t xml:space="preserve">Полиграфические организации по решению ТИК №2 Октябрьского округа города Липецка </t>
  </si>
  <si>
    <t>ТИК №2 Октябрьского округа города Липецка, ОИК, ТИК</t>
  </si>
  <si>
    <t xml:space="preserve"> ТИК №2 Октябрьского округа города Липецка, ОИК </t>
  </si>
  <si>
    <t xml:space="preserve"> 02.09.2020 г.</t>
  </si>
  <si>
    <t xml:space="preserve"> 12.09.2020 г.</t>
  </si>
  <si>
    <t xml:space="preserve">До начала периода выдвижения
</t>
  </si>
  <si>
    <t>Принятие решения о месте и времени передачи избирательных бюллетеней членам ТИК №2 Октябрьского округа города Липецка с правом решающего голоса от полиграфической организации, уничтожения бракованных и лишних избирательных бюллетеней (при их выявлении)</t>
  </si>
  <si>
    <t>Направление копии решения о назначении выборов в Управление Роскомнадзора по Липецкой области, Управление Министерства юстиции Российской Федерации по Липецкой области, ТИК №2 Октябрьского округа города Липецка, избирательную комиссию Липецкой области</t>
  </si>
  <si>
    <t>Перечисление денежных средств на проведение выборов на счет  ТИК №2 Октябрьского округа города Липецка</t>
  </si>
  <si>
    <t>Изготовление избирательных бюллетеней для голосования по распоряжению ТИК №2 Октябрьского округа города Липецка (число бюллетеней не должно более чем на 1,5 процента  превышать число зарегистрированных избирателей)</t>
  </si>
  <si>
    <t>Представление для заверения в ТИК №2 Октябрьского округа города Липецка списка кандидатов, выдвинутых по одномандатным избирательным округам.</t>
  </si>
  <si>
    <t>Утверждение формы списка кандидатов, выдвинутых по одномандатным избирательным округам</t>
  </si>
  <si>
    <t>Официальное опубликование результатов  выборов в периодическом печатном издании, а также данных о числе голосов избирателей, полученных каждым из кандидатов</t>
  </si>
  <si>
    <t xml:space="preserve">Утверждение новой схемы одномандатных избирательных округов
</t>
  </si>
  <si>
    <t>ст.19 п.7.1  Закона Липецкой области «О выборах депутатов  представительных органов муниципальных образований в Липецкой области» (далее - ОЗ)</t>
  </si>
  <si>
    <t>Не позднее чем через 15 дней со дня окончания приема предложений</t>
  </si>
  <si>
    <t>ст.17  п.11, 12 ФЗ</t>
  </si>
  <si>
    <t>ст.17 п. 12, 13 ОЗ</t>
  </si>
  <si>
    <t>Составление и публикация в муниципальных периодических изданиях списка политических партий, региональных отделений и иных структурных подразделений политических партий, иных общественных объединений,  имеющих право в соответствии с Федеральным законом «О политических партиях» и ФЗ принимать участие в выборах депутатов представительного органа в качестве избирательных объединений, по состоянию на день официального опубликования (публикации) решения о назначении выборов, размещение его на официальном сайте Управления Министерства юстиции Российской Федерации по Липецкой области в информационно-телекоммуникационной сети «Интернет», а также направление указанного списка в ТИК</t>
  </si>
  <si>
    <t>ст.35 п.9 ФЗ                                                                                                                                                  ст.33 ч.2.1. ОЗ</t>
  </si>
  <si>
    <t>ТИК № 2 Октябрьского округа города Липецка</t>
  </si>
  <si>
    <t>Гражданин РФ, обладающий пассивным избирательным правом, иностранный гражданин в порядке, предусмотренном п.10 ст.4 ФЗ, ч.8 ст.5 ОЗ, иное лицо по просьбе кандидата в порядке, установленном ч.3 ст.32 ОЗ</t>
  </si>
  <si>
    <r>
      <t xml:space="preserve">Со дня, следующего за днем официального опубликования (публикации) решения о назначении выборов, и заканчивается через 30 дней со дня официального опубликования (публикации) указанного решения.                                                                                      </t>
    </r>
    <r>
      <rPr>
        <b/>
        <sz val="14"/>
        <color theme="1"/>
        <rFont val="Times New Roman"/>
        <family val="1"/>
        <charset val="204"/>
      </rPr>
      <t>С 26.06.2020 по 25.07.2020</t>
    </r>
  </si>
  <si>
    <t>ст.35 ч.14, 14.1 ФЗ</t>
  </si>
  <si>
    <t xml:space="preserve">ст.31 ч. 4, 5.2, ст.34 ч. 1-3 ОЗ </t>
  </si>
  <si>
    <r>
      <t xml:space="preserve">Не позднее чем через 30 дней со дня официального опубликования (публикации) решения о назначении выборов.                                                                                     </t>
    </r>
    <r>
      <rPr>
        <b/>
        <sz val="14"/>
        <color indexed="8"/>
        <rFont val="Times New Roman"/>
        <family val="1"/>
        <charset val="204"/>
      </rPr>
      <t>Не позднее 25.07.2020 (18-00)</t>
    </r>
  </si>
  <si>
    <t>В течение 3 дней со дня приема документов, представленных избирательным объединением</t>
  </si>
  <si>
    <t>ст.35  п.14,  14.3ФЗ</t>
  </si>
  <si>
    <t>до 12.04.2020 включительно</t>
  </si>
  <si>
    <t>ст.10 п.1, 3, 6, 7 ст 81.1 п.1, 2 Федерального   закона   от   12   июня   2002 года № 67-ФЗ «Об основных гарантиях избирательных прав и права на участие в референдуме граждан Российской Федерации» (далее – ФЗ)</t>
  </si>
  <si>
    <t>ст.12 ч.1, 10, 11 ОЗ</t>
  </si>
  <si>
    <t xml:space="preserve">Принятие решения о назначении  выборов депутатов Липецкого городского Совета депутатов пятого созыва </t>
  </si>
  <si>
    <t>в период с 23.06.2020 по 28.06.2020 включительно</t>
  </si>
  <si>
    <t xml:space="preserve">  не позднее 09.09.2020 </t>
  </si>
  <si>
    <t>1.3.</t>
  </si>
  <si>
    <t>с 24.07.2020 по 13.08.2020</t>
  </si>
  <si>
    <t>с 14.08.2020 по 19.08.2020</t>
  </si>
  <si>
    <t>ст.17 ч.1, 8 ОЗ</t>
  </si>
  <si>
    <t>ст.17 ч.9,11,12,13 ОЗ</t>
  </si>
  <si>
    <t xml:space="preserve"> с 02.09.2020</t>
  </si>
  <si>
    <t xml:space="preserve">5.ВЫДВИЖЕНИЕ И ЗАВЕРЕНИЕ СПИСКОВ КАНДИДАТОВ, ВЫДВИЖЕНИЕ И РЕГИСТРАЦИЯ КАНДИДАТОВ, ВЫДВИНУТЫХ ПО ИЗБИРАТЕЛЬНЫМ ОКРУГАМ </t>
  </si>
  <si>
    <r>
      <rPr>
        <sz val="14"/>
        <color indexed="8"/>
        <rFont val="Times New Roman"/>
        <family val="1"/>
        <charset val="204"/>
      </rPr>
      <t xml:space="preserve">Утверждение образцов заполнения подписных листов 
</t>
    </r>
    <r>
      <rPr>
        <sz val="10"/>
        <color indexed="8"/>
        <rFont val="Times New Roman"/>
        <family val="1"/>
        <charset val="204"/>
      </rPr>
      <t>ст. 37 п. 8.1. ФЗ
ст. 35 ч. 6.1. ОЗ</t>
    </r>
  </si>
  <si>
    <r>
      <t xml:space="preserve">Представление в ТИК с полномочиями ОИК заявления кандидата о согласии баллотироваться по избирательному округу в порядке самовыдвижения и других документов, указанных в ч. 2, 2.1. ст.32 ОЗ
</t>
    </r>
    <r>
      <rPr>
        <sz val="10"/>
        <color indexed="8"/>
        <rFont val="Times New Roman"/>
        <family val="1"/>
        <charset val="204"/>
      </rPr>
      <t>ст.33 п.1-3, 5, 5.1. ФЗ
ст. 31 ч.4, 5.2. ст.32 ч.1-4 ОЗ</t>
    </r>
    <r>
      <rPr>
        <sz val="14"/>
        <color indexed="8"/>
        <rFont val="Times New Roman"/>
        <family val="1"/>
        <charset val="204"/>
      </rPr>
      <t xml:space="preserve">
</t>
    </r>
  </si>
  <si>
    <t>5.12</t>
  </si>
  <si>
    <t xml:space="preserve">Представление в ТИК документов, указанных в ч.10 ст.34 ОЗ, необходимых для выдвижения кандидата </t>
  </si>
  <si>
    <t>ст.34 ч.12 ОЗ</t>
  </si>
  <si>
    <t>Сбор подписей избирателей в поддержку выдвижения кандидата</t>
  </si>
  <si>
    <t>ст.35.1 п.1, ст.37 п.1, 5-9, 11-16 ФЗ</t>
  </si>
  <si>
    <t>ст.34.1, ст.35 ОЗ</t>
  </si>
  <si>
    <t>Не ранее чем за 55 дней до дня голосования и не позднее чем за 40 дней до дня голосования.                                                                                В последний день документы принимаются до 18.00 часов по местному времени</t>
  </si>
  <si>
    <t>и не позднее 03.08.2020 (до 18.00)</t>
  </si>
  <si>
    <t>Выдача кандидату письменного подтверждения о приеме документов, представленных для регистрации кандидата с указанием даты и времени приема</t>
  </si>
  <si>
    <t>В течение 10 дней со дня приема документов, необходимых для регистрации кандидата</t>
  </si>
  <si>
    <t xml:space="preserve">Составление итогового протокола о результатах проверки подписных листов в поддержку выдвижения кандидата (в котором должно быть указано количество заявленных, количество представленных и количество проверенных подписей избирателей, а также количество подписей, признанных недостоверными и (или) недействительными, с указанием оснований (причин) признания их таковыми).   Передача кандидату копии указанного итогового </t>
  </si>
  <si>
    <t>В течение 1 суток с момента принятия решения об отказе в регистрации, исключении из списка</t>
  </si>
  <si>
    <t>Не позднее чем за двое суток до заседания ТИК с полномочиями ОИК, на котором будет рассматриваться вопрос о регистрации кандидата</t>
  </si>
  <si>
    <t>Выдача кандидату, уполномоченному представителю избирательного объединения, выдвинувшего кандидата, копии соответствующего решения с изложением оснований отказа врегистрации кандидата</t>
  </si>
  <si>
    <t>ст. 33 ч.7, 8, ст. 61 п.3-4, 7, 7.1 ФЗ</t>
  </si>
  <si>
    <t>ст.38  п.31 ФЗ</t>
  </si>
  <si>
    <t>ст.37 ч.17 ОЗ</t>
  </si>
  <si>
    <t xml:space="preserve">Реализация права на снятие своей кандидатуры кандидата, выдвинутого по избирательному округу  </t>
  </si>
  <si>
    <t>В любое время, но не познее чем за 5 дней до дня голосования, а при наличии вынужденных к тому обстоятельств- не познее чем за 1 день до дня голосования</t>
  </si>
  <si>
    <t xml:space="preserve">    а при наличии вынуждающих обстоятельств </t>
  </si>
  <si>
    <t>5.4.</t>
  </si>
  <si>
    <t>5.7.</t>
  </si>
  <si>
    <t>5.11</t>
  </si>
  <si>
    <t>5.14.</t>
  </si>
  <si>
    <t>6. РЕГИСТРАЦИЯ ДОВЕРЕННЫХ ЛИЦ,
НАЗНАЧЕНИЕ ЧЛЕНОВ ИЗБИРАТЕЛЬНОЙ КОМИССИИ С ПРАВОМ СОВЕЩАТЕЛЬНОГО ГОЛОСА. НАЗНАЧЕНИЕ НАБЛЮДАТЕЛЕЙ</t>
  </si>
  <si>
    <t>Назначение доверенных лиц кандидатом, выдвинутым по одномандатному избирательному округу (не более 5  доверенных лиц)</t>
  </si>
  <si>
    <t>Регистрация доверенных лиц кандидатов и выдача им удостоверений (доверенными лицами не могут быть граждане, являющиеся кандидатами на выборах любого уровня, лица, замещающие государственные должности или выборные муниципальные должности, главы местных администраций, работники аппаратов избирательных комиссий. Государственные и муниципальные служащие могут быть назначены доверенными лицами при условии их освобождения от исполнения служебных обязанностей на период исполнения полномочий доверенного лица)</t>
  </si>
  <si>
    <t>В течение 5 дней со дня поступления письменного заявления кандидата о назначении доверенных лиц вместе с заявлениями самих граждан о согласии быть доверенными лицами</t>
  </si>
  <si>
    <t>Назначение члена комиссии с правом совещательного голоса (членами комиссии с правом совещательного голоса не могут быть назначены лица, указанные в ч.21.1. ст.29 ФЗ) в ТИК</t>
  </si>
  <si>
    <t>Со дня представления в избирательную комиссию документов для регистрации кандидата</t>
  </si>
  <si>
    <t>ст. 28 ОЗ</t>
  </si>
  <si>
    <t>ст.28 ОЗ</t>
  </si>
  <si>
    <t>6.4</t>
  </si>
  <si>
    <t>Назначение в ТИК с полномочиями МИК одного члена избирательной комиссии с правом совещательного голоса</t>
  </si>
  <si>
    <t>6.5</t>
  </si>
  <si>
    <t>Со дня регистрации ТИК с полномочиями ОИК кандидата, выдвинутого избирательным объединением</t>
  </si>
  <si>
    <t>6.6</t>
  </si>
  <si>
    <t>6.7.</t>
  </si>
  <si>
    <t>Наблюдатель</t>
  </si>
  <si>
    <t>7.21.</t>
  </si>
  <si>
    <t>7.24.</t>
  </si>
  <si>
    <t>Соответствующие организации телерадиовещания, редакции периодических печатных изданий, редакции сетевых изданий</t>
  </si>
  <si>
    <t xml:space="preserve">Муниципальные периодические печатные издания </t>
  </si>
  <si>
    <t>Совершеннолетние граждане Российской Федерации, кандидаты, избирательные и общественные объединения</t>
  </si>
  <si>
    <t>Зарегистрированные кандидаты</t>
  </si>
  <si>
    <t>Муниципальные, а также государственные организации телерадиовещания, выполнившие условия ч.6 ст.49 ОЗ</t>
  </si>
  <si>
    <t>Муниципальные периодические печатные издания с участием заинтересованных лиц</t>
  </si>
  <si>
    <t>Муниципальные периодические печатные издания, а также редакции государственных периодических печатных изданий, выполнившие условия ч.6 ст.49 ОЗ, с участием заинтересованных лиц</t>
  </si>
  <si>
    <t>Зарегистрированный кандидат (или его уполномоченный представитель по финансовым вопросам)</t>
  </si>
  <si>
    <t>Собственники, владельцы помещений, указанных в ч.3, 4 ст.52 ОЗ</t>
  </si>
  <si>
    <t>Собственник, владелец помещения, указанного в ч.3, 4 ст.52 ОЗ</t>
  </si>
  <si>
    <t>Организации, осуществляющие выпуск СМИ, редакции сетевых изданий независимо от формы собственности</t>
  </si>
  <si>
    <t>СМИ, граждане, организации осуществляющие опубликование (обнародование) результатов опросов, прогнозов результатов выборов</t>
  </si>
  <si>
    <t>Представители СМИ, работающие в редакциях СМИ на основании заключенного не менее чем за два месяца до дня официального опубликования (публикации) решения о назначении выборов, трудового или возмездного гражданско-правового договора</t>
  </si>
  <si>
    <t>Глава города Липецка</t>
  </si>
  <si>
    <r>
      <t xml:space="preserve">Не позднее чем на 10 день после дня официального опубликования (публикации) решения о назначении выборов                                                                                             </t>
    </r>
    <r>
      <rPr>
        <b/>
        <sz val="14"/>
        <color theme="1"/>
        <rFont val="Times New Roman"/>
        <family val="1"/>
        <charset val="204"/>
      </rPr>
      <t>Не позднее 05.07.2020</t>
    </r>
  </si>
  <si>
    <r>
      <t xml:space="preserve">Не позднее чем на 15 день после дня официального опубликования (публикации) решения о назначении выборов                                                                                            </t>
    </r>
    <r>
      <rPr>
        <b/>
        <sz val="14"/>
        <color theme="1"/>
        <rFont val="Times New Roman"/>
        <family val="1"/>
        <charset val="204"/>
      </rPr>
      <t>Не позднее 10.07.2020</t>
    </r>
  </si>
  <si>
    <r>
      <t xml:space="preserve">Не позднее чем через 30 дней со дня официального опубликования (публикации) решения о назначении выборов                                                                                           </t>
    </r>
    <r>
      <rPr>
        <b/>
        <sz val="14"/>
        <color theme="1"/>
        <rFont val="Times New Roman"/>
        <family val="1"/>
        <charset val="204"/>
      </rPr>
      <t>Не позднее 25.07.2020</t>
    </r>
  </si>
  <si>
    <r>
      <t xml:space="preserve">Не позднее чем через 30 дней со дня официального опубликования (публикации) решения о назначении выборов                                                                                         </t>
    </r>
    <r>
      <rPr>
        <b/>
        <sz val="14"/>
        <color theme="1"/>
        <rFont val="Times New Roman"/>
        <family val="1"/>
        <charset val="204"/>
      </rPr>
      <t>Не позднее 25.07.2020</t>
    </r>
  </si>
  <si>
    <r>
      <t xml:space="preserve">Не позднее чем через 30 дней после официального опубликования (публикации) решения о назначении выборов                                                                                              </t>
    </r>
    <r>
      <rPr>
        <b/>
        <sz val="14"/>
        <color theme="1"/>
        <rFont val="Times New Roman"/>
        <family val="1"/>
        <charset val="204"/>
      </rPr>
      <t>Не позднее 25.07.2020</t>
    </r>
  </si>
  <si>
    <t>со дня принятия решения избирательного объединения о выдвижении кандидата(ов)</t>
  </si>
  <si>
    <t xml:space="preserve"> - для кандидата, выдвинутого по избирательному округу в порядке самовыдвижения;</t>
  </si>
  <si>
    <t>со дня представления кандидатом в ТИК с полномочиями ОИК заявления о согласии баллотироваться</t>
  </si>
  <si>
    <t xml:space="preserve"> - для кандидата, выдвинутого в составе списка кандидатов по избирательному(ым) округу(ам) избирательным объединением</t>
  </si>
  <si>
    <t>со дня представления в ТИК с полномочиями ОИК документов, предусмотренных ч.10 ст.34 ОЗ</t>
  </si>
  <si>
    <t>Агитационный период начинается:                                                       - для избирательного объединения;</t>
  </si>
  <si>
    <r>
      <t xml:space="preserve">Агитационный период прекращается в ноль часов по местному времени дня, предшествующего дню голосования                                                                                   </t>
    </r>
    <r>
      <rPr>
        <b/>
        <sz val="14"/>
        <color theme="1"/>
        <rFont val="Times New Roman"/>
        <family val="1"/>
        <charset val="204"/>
      </rPr>
      <t>Агитационный период прекращается в 00.00 часов 12.09.2020</t>
    </r>
  </si>
  <si>
    <t>ст.49 п.1 ФЗ                                                                                                                                           ст.48 ч.1 ОЗ</t>
  </si>
  <si>
    <t>Не позднее чем за 2 дня до дня предоставления эфирного времени, опубликования предвыборного агитационного материала</t>
  </si>
  <si>
    <t>До предоставления платного эфирного времени, платной печатной площади</t>
  </si>
  <si>
    <t>Не позднее чем за 5 дней до выхода в эфир, а если выход материала в эфир должен состояться менее чем через 5 дней со дня проведения соответствующей жеребьевки, - в день жеребьевки</t>
  </si>
  <si>
    <t>Не позднее чем за 5 дней до дня опубликования предвыборного агитационного материала</t>
  </si>
  <si>
    <t>В течение 3 дней со дня подачи указанных заявок</t>
  </si>
  <si>
    <t>В течение двух суток с момента получения уведомления</t>
  </si>
  <si>
    <t xml:space="preserve">До начала их распространения </t>
  </si>
  <si>
    <r>
      <t xml:space="preserve">Представление в ТИК с полномочиями МИК списка назначенных в УИК наблюдателей                                                </t>
    </r>
    <r>
      <rPr>
        <sz val="10"/>
        <color theme="1"/>
        <rFont val="Times New Roman"/>
        <family val="1"/>
        <charset val="204"/>
      </rPr>
      <t>ст.30 п.7.1. ФЗ                                                                                                                                        ст.29 ч.7.1. ОЗ</t>
    </r>
  </si>
  <si>
    <r>
      <t xml:space="preserve">Представление в УИК письменного направления, подтверждающего полномочия наблюдателя                       </t>
    </r>
    <r>
      <rPr>
        <sz val="10"/>
        <color theme="1"/>
        <rFont val="Times New Roman"/>
        <family val="1"/>
        <charset val="204"/>
      </rPr>
      <t>ст.30 п.8 ФЗ                                                                                                                                          ст.29 ч.8 ОЗ</t>
    </r>
  </si>
  <si>
    <r>
      <t xml:space="preserve">Опубликование сведений о размере (в валюте Российской Федерации) и других условиях оплаты эфирного времени, печатной площади, услуг по размещению агитационных материалов и представление в ТИК указанных сведений, информации о дате и об источнике опубликования, сведений о регистрационном номере и дате выдачи свидетельства о регистрации СМИ и уведомления о готовности предоставить эфирное время, печатную площадь для проведения предвыборной агитации, услуги по размещению агитационных материалов в сетевом издании                                                                                                                                </t>
    </r>
    <r>
      <rPr>
        <sz val="10"/>
        <color theme="1"/>
        <rFont val="Times New Roman"/>
        <family val="1"/>
        <charset val="204"/>
      </rPr>
      <t>ст.50 п.6 ФЗ                                                                                                                                                            ст.49 ч.6 ОЗ</t>
    </r>
  </si>
  <si>
    <r>
      <t xml:space="preserve">Опубликование информации об общем еженедельном минимальном объеме печатной площади, представленном безвозмездно, а в случае, указанном в ч.2.1 ст.51 ОЗ также за плату, предоставляемой зарегистрированным кандидатам, для целей предвыборной агитации, и направление указанной информации в ТИК вместе со сведениями, указанными в ч.6 ст.49 ОЗ                                                                                                 </t>
    </r>
    <r>
      <rPr>
        <sz val="10"/>
        <color theme="1"/>
        <rFont val="Times New Roman"/>
        <family val="1"/>
        <charset val="204"/>
      </rPr>
      <t>ст.52 п.1 ФЗ                                                                                                                                                     ст.51 ч.2 ОЗ</t>
    </r>
  </si>
  <si>
    <r>
      <t xml:space="preserve">За 28 дней до дня голосования и прекращается в ноль часов по местному времени дня, предшествующего дню голосования                                                                           </t>
    </r>
    <r>
      <rPr>
        <b/>
        <sz val="14"/>
        <color theme="1"/>
        <rFont val="Times New Roman"/>
        <family val="1"/>
        <charset val="204"/>
      </rPr>
      <t>С 15.08.2020 и до 00.00 часов 12.09.2020</t>
    </r>
  </si>
  <si>
    <r>
      <t xml:space="preserve">Не позднее чем за 30 дней до дня голосования                       </t>
    </r>
    <r>
      <rPr>
        <b/>
        <sz val="14"/>
        <color theme="1"/>
        <rFont val="Times New Roman"/>
        <family val="1"/>
        <charset val="204"/>
      </rPr>
      <t>Не позднее 13.08.2020</t>
    </r>
  </si>
  <si>
    <r>
      <t xml:space="preserve">Проведение жеребьевки в целях распределения бесплатной печатной площади между всеми зарегистрированными кандидатами и установления дат бесплатных публикаций их предвыборных агитационных материалов                                       </t>
    </r>
    <r>
      <rPr>
        <sz val="10"/>
        <color theme="1"/>
        <rFont val="Times New Roman"/>
        <family val="1"/>
        <charset val="204"/>
      </rPr>
      <t>ст.51 ч.4 ОЗ</t>
    </r>
  </si>
  <si>
    <r>
      <t xml:space="preserve">По завершении регистрации кандидатов, но не позднее чем за 30 дней до дня голосования                                              </t>
    </r>
    <r>
      <rPr>
        <b/>
        <sz val="14"/>
        <color theme="1"/>
        <rFont val="Times New Roman"/>
        <family val="1"/>
        <charset val="204"/>
      </rPr>
      <t>Не позднее 13.08.2020</t>
    </r>
  </si>
  <si>
    <r>
      <t xml:space="preserve">Не позднее чем за 30 дней до дня голосования                          </t>
    </r>
    <r>
      <rPr>
        <b/>
        <sz val="14"/>
        <color theme="1"/>
        <rFont val="Times New Roman"/>
        <family val="1"/>
        <charset val="204"/>
      </rPr>
      <t>Не позднее 13.08.2020</t>
    </r>
  </si>
  <si>
    <r>
      <t xml:space="preserve">Представление копии платежного документа с отметкой кредитной организации в организацию телерадиовещания, редакцию периодического печатного издания                                </t>
    </r>
    <r>
      <rPr>
        <sz val="10"/>
        <color theme="1"/>
        <rFont val="Times New Roman"/>
        <family val="1"/>
        <charset val="204"/>
      </rPr>
      <t>ст.50 ч.19, ст.51 ч.14 ОЗ</t>
    </r>
  </si>
  <si>
    <r>
      <t xml:space="preserve">Сообщение в письменной форме соответствующей организации телерадиовещания об отказе от использования платного эфирного времени                                                                 </t>
    </r>
    <r>
      <rPr>
        <sz val="10"/>
        <color theme="1"/>
        <rFont val="Times New Roman"/>
        <family val="1"/>
        <charset val="204"/>
      </rPr>
      <t>ст.50 ч.16 ОЗ</t>
    </r>
  </si>
  <si>
    <r>
      <t xml:space="preserve">Рассмотрение заявок зарегистрированного кандидата о выделении помещений для проведения встреч зарегистрированных кандидатов, их доверенных лиц с избирателями                                                                                           </t>
    </r>
    <r>
      <rPr>
        <sz val="10"/>
        <color theme="1"/>
        <rFont val="Times New Roman"/>
        <family val="1"/>
        <charset val="204"/>
      </rPr>
      <t>ст.53 п.5 ФЗ                                                                                                                                                   ст.52 ч.5 ОЗ</t>
    </r>
  </si>
  <si>
    <r>
      <t xml:space="preserve">Размещение информации, содержащейся в уведомлении, указанном в предыдущем пункте, в информационно-телекоммуникационной сети «Интернет» или доведение ее до сведения других зарегистрированных кандидатов иным способом                                                                                               </t>
    </r>
    <r>
      <rPr>
        <sz val="10"/>
        <color theme="1"/>
        <rFont val="Times New Roman"/>
        <family val="1"/>
        <charset val="204"/>
      </rPr>
      <t>ст.53 п.4.1. ФЗ                                                                                                                                                 ст.52 ч.4.1. ОЗ</t>
    </r>
  </si>
  <si>
    <r>
      <t xml:space="preserve">Выделение специальных мест для размещения печатных агитационных материалов на территории каждого избирательного участка                                                                      </t>
    </r>
    <r>
      <rPr>
        <sz val="10"/>
        <color theme="1"/>
        <rFont val="Times New Roman"/>
        <family val="1"/>
        <charset val="204"/>
      </rPr>
      <t>ст.54 п.7 ФЗ                                                                                                                                                   ст.53 ч.7 ОЗ</t>
    </r>
  </si>
  <si>
    <r>
      <t xml:space="preserve">Не позднее чем за 30 дней до дня голосования                     </t>
    </r>
    <r>
      <rPr>
        <b/>
        <sz val="14"/>
        <color theme="1"/>
        <rFont val="Times New Roman"/>
        <family val="1"/>
        <charset val="204"/>
      </rPr>
      <t>Не позднее 13.08.2020</t>
    </r>
  </si>
  <si>
    <r>
      <t xml:space="preserve">Не позднее чем через 10 дней со дня голосования             </t>
    </r>
    <r>
      <rPr>
        <b/>
        <sz val="14"/>
        <color theme="1"/>
        <rFont val="Times New Roman"/>
        <family val="1"/>
        <charset val="204"/>
      </rPr>
      <t>Не позднее 23.09.2020</t>
    </r>
  </si>
  <si>
    <r>
      <t xml:space="preserve">Хранение, указанных в ч.8 и 11 ст.49 ОЗ, документов                 </t>
    </r>
    <r>
      <rPr>
        <sz val="10"/>
        <color theme="1"/>
        <rFont val="Times New Roman"/>
        <family val="1"/>
        <charset val="204"/>
      </rPr>
      <t>ст.50 п.9 ФЗ                                                                                                                                                 ст.49 ч.9 ОЗ</t>
    </r>
  </si>
  <si>
    <r>
      <t xml:space="preserve">Не менее 3 лет после дня голосования                                </t>
    </r>
    <r>
      <rPr>
        <b/>
        <sz val="14"/>
        <color theme="1"/>
        <rFont val="Times New Roman"/>
        <family val="1"/>
        <charset val="204"/>
      </rPr>
      <t>До 14.09.2023</t>
    </r>
  </si>
  <si>
    <r>
      <t xml:space="preserve">Запрет на опубликование (обнародование) результатов опросов общественного мнения, прогнозов результатов выборов, иных исследований, связанных с проводимыми выборами, в том числе их размещение в информационно-телекоммуникационных сетях, доступ к которым не ограничен определенным кругом лиц (включая сеть «Интернет»)                                                                                          </t>
    </r>
    <r>
      <rPr>
        <sz val="10"/>
        <color theme="1"/>
        <rFont val="Times New Roman"/>
        <family val="1"/>
        <charset val="204"/>
      </rPr>
      <t>ст.46 п.3 ФЗ                                                                                                                                               ст.45 ч.3 ОЗ</t>
    </r>
  </si>
  <si>
    <r>
      <t xml:space="preserve">В течение 5 дней до дня голосования, а также в день голосования                                                                                       </t>
    </r>
    <r>
      <rPr>
        <b/>
        <sz val="14"/>
        <color theme="1"/>
        <rFont val="Times New Roman"/>
        <family val="1"/>
        <charset val="204"/>
      </rPr>
      <t>С 8.09.2020 по 13.09.2020 включительно</t>
    </r>
  </si>
  <si>
    <r>
      <t xml:space="preserve">Опубликование сведений о размере (в валюте Российской Федерации) и других условиях оплаты работ или услуг по изготовлению печатных агитационных материалов, представление их в ТИК вместе со сведениями, содержащими наименование, юридический адрес и идентификационный номер налогоплательщика организации (фамилию, имя, отчество индивидуального предпринимателя, наименование субъекта Российской Федерации, района, города, иного населенного пункта, где находится место его жительства)                                                       </t>
    </r>
    <r>
      <rPr>
        <sz val="10"/>
        <color theme="1"/>
        <rFont val="Times New Roman"/>
        <family val="1"/>
        <charset val="204"/>
      </rPr>
      <t>ст.54 п.1.1. ФЗ                                                                                                                                                    ст.53 ч.2 ОЗ</t>
    </r>
  </si>
  <si>
    <t>Не позднее 04.07.2020 года</t>
  </si>
  <si>
    <t xml:space="preserve"> 23.08.2020 </t>
  </si>
  <si>
    <t>Не позднее чем через 2 месяца со дня официального опубликования результатов выборов</t>
  </si>
  <si>
    <t xml:space="preserve">В течение 3 дней после получения уведомления о выдвижении кандидата </t>
  </si>
  <si>
    <t xml:space="preserve">Периодически, но не реже 1 раза в неделю, а менее чем за 10 дней до дня голосования – одного раза в три операционных дня
В трехдневный срок, а за 3 дня до голосования - немедленно
</t>
  </si>
  <si>
    <t>Периодически, но не реже чем 1 раз в 2 недели до дня голосования</t>
  </si>
  <si>
    <t>В течение 7 дней со дня получения</t>
  </si>
  <si>
    <t>Не позднее чем через 10 дней со дня их поступления на специальный избирательный счет</t>
  </si>
  <si>
    <t>В течение 10 дней со дня поступления пожертвования на специальный избирательный счет</t>
  </si>
  <si>
    <t>До дня предоставления итогового финансового отчета</t>
  </si>
  <si>
    <t xml:space="preserve">Одновременно с представлением документов, необходимых для регистрации кандидата
Не позднее чем через 30 дней со дня официального опубликования результатов выборов
Не позднее 13 ноября 2020 года
</t>
  </si>
  <si>
    <t>Не позднее чем через 5 дней со дня получения финансовых отчетов</t>
  </si>
  <si>
    <t>После 13 сентября 2020 года и до представления итогового финансового отчета</t>
  </si>
  <si>
    <t xml:space="preserve">Перечисление денежных средств, оставшихся на специальных избирательных счетах избирательных фондов кандидатов в доход местного бюджета и закрытие счетов кандидатов
ст.59 п.11 ФЗ
ст.58 ч.12 ОЗ 
</t>
  </si>
  <si>
    <t xml:space="preserve">По истечении 60 дней со дня голосования
С 12 ноября 2020 года
</t>
  </si>
  <si>
    <t xml:space="preserve">Возмещение ТИК с полномочиями МИК всех расходов, понесенных ею при подготовке и проведении выборов в результате наступления событий, указанных в ч.19 ст.37 ОЗ
ст.38 п.34 ФЗ
ст.37 ч.19 ОЗ
</t>
  </si>
  <si>
    <t>В срок, установленный решением ТИК с полномочиями МИК</t>
  </si>
  <si>
    <t>ТИК № 1 Октябрьского, Левобережного, Правобережного и Советского округов г.Липецка</t>
  </si>
  <si>
    <t>Кандидат, уполномоченный представитель кандидата по финансовым вопросам</t>
  </si>
  <si>
    <t>Кредитная организация, в которой открыт специальный избирательный счет</t>
  </si>
  <si>
    <t xml:space="preserve">Кандидат в депутаты Липецкого городского Совета депутатов
Кандидат, граждане, являвшиеся кандидатами
</t>
  </si>
  <si>
    <t>Кредитные организации</t>
  </si>
  <si>
    <t>Государственные органы и иные органы и учреждения, включая ГУ ЦБ РФ в Липецкой области</t>
  </si>
  <si>
    <r>
      <t xml:space="preserve">Представление в ТИК отчета о поступлении и расходовании средств, выделенных на подготовку и проведение выборов УИК
</t>
    </r>
    <r>
      <rPr>
        <sz val="10"/>
        <color theme="1"/>
        <rFont val="Times New Roman"/>
        <family val="1"/>
        <charset val="204"/>
      </rPr>
      <t>ст. 59 ч.5 ОЗ</t>
    </r>
    <r>
      <rPr>
        <sz val="14"/>
        <color theme="1"/>
        <rFont val="Times New Roman"/>
        <family val="1"/>
        <charset val="204"/>
      </rPr>
      <t xml:space="preserve">
</t>
    </r>
  </si>
  <si>
    <r>
      <t xml:space="preserve">Не позднее чем через 10 дней со дня голосования
</t>
    </r>
    <r>
      <rPr>
        <b/>
        <sz val="14"/>
        <color theme="1"/>
        <rFont val="Times New Roman"/>
        <family val="1"/>
        <charset val="204"/>
      </rPr>
      <t>Не позднее 23.09.2020</t>
    </r>
  </si>
  <si>
    <r>
      <t xml:space="preserve">Представление в ТИК № 2 Октябрьского округа города Липецка отчета о поступлении и расходовании средств, выделенных на подготовку и проведение выборов ТИК
</t>
    </r>
    <r>
      <rPr>
        <b/>
        <sz val="14"/>
        <color theme="1"/>
        <rFont val="Times New Roman"/>
        <family val="1"/>
        <charset val="204"/>
      </rPr>
      <t>ст. 59 ч.6 ОЗ</t>
    </r>
    <r>
      <rPr>
        <sz val="14"/>
        <color theme="1"/>
        <rFont val="Times New Roman"/>
        <family val="1"/>
        <charset val="204"/>
      </rPr>
      <t xml:space="preserve">
</t>
    </r>
  </si>
  <si>
    <r>
      <t xml:space="preserve">Не позднее чем через 20 дней со дня голосования
</t>
    </r>
    <r>
      <rPr>
        <b/>
        <sz val="14"/>
        <color theme="1"/>
        <rFont val="Times New Roman"/>
        <family val="1"/>
        <charset val="204"/>
      </rPr>
      <t>Не позднее 4.10.2020</t>
    </r>
    <r>
      <rPr>
        <sz val="14"/>
        <color theme="1"/>
        <rFont val="Times New Roman"/>
        <family val="1"/>
        <charset val="204"/>
      </rPr>
      <t xml:space="preserve">
</t>
    </r>
  </si>
  <si>
    <r>
      <t xml:space="preserve">Передача в СМИ для опубликования отчета и сведений, указанных в предыдущем пункте
</t>
    </r>
    <r>
      <rPr>
        <sz val="10"/>
        <color theme="1"/>
        <rFont val="Times New Roman"/>
        <family val="1"/>
        <charset val="204"/>
      </rPr>
      <t>ст.59 ч.8 ОЗ</t>
    </r>
    <r>
      <rPr>
        <sz val="14"/>
        <color theme="1"/>
        <rFont val="Times New Roman"/>
        <family val="1"/>
        <charset val="204"/>
      </rPr>
      <t xml:space="preserve">
</t>
    </r>
  </si>
  <si>
    <r>
      <t xml:space="preserve">Возвращение в доход местного бюджета неизрасходованных избирательными комиссиями средств, выделенных на подготовку и проведение выборов 
</t>
    </r>
    <r>
      <rPr>
        <sz val="10"/>
        <color theme="1"/>
        <rFont val="Times New Roman"/>
        <family val="1"/>
        <charset val="204"/>
      </rPr>
      <t>ст.55 ч.6 ОЗ
Об Инструкции о порядке открытия и ведения счетов, учета, отчетности и перевода денежных средств, выделенных из местного бюджета избирательной комиссии, организующей выборы, другим избирательным комиссиям, комиссиям референдума от 09.06.2018 № 43/387-6 с изменениями от 22.05.2020 № 109/898-6</t>
    </r>
    <r>
      <rPr>
        <sz val="14"/>
        <color theme="1"/>
        <rFont val="Times New Roman"/>
        <family val="1"/>
        <charset val="204"/>
      </rPr>
      <t xml:space="preserve">
</t>
    </r>
  </si>
  <si>
    <t>Не позднее чем через 60 дней после представления в Липецкий городской Совет депутатов, отчета о расходовании средств, выделенных из местного бюджета на подготовку и проведение выборов</t>
  </si>
  <si>
    <t>Не позднее чем через месяц со дня представления отчета в Липецкий городской Совет депутатов</t>
  </si>
  <si>
    <r>
      <t xml:space="preserve">Оформление разрешения, на основании которого кандидат открывает специальный избирательный счет для формирования избирательного фонда
</t>
    </r>
    <r>
      <rPr>
        <sz val="10"/>
        <color theme="1"/>
        <rFont val="Times New Roman"/>
        <family val="1"/>
        <charset val="204"/>
      </rPr>
      <t>ст.56 ч.13 ОЗ</t>
    </r>
    <r>
      <rPr>
        <sz val="14"/>
        <color theme="1"/>
        <rFont val="Times New Roman"/>
        <family val="1"/>
        <charset val="204"/>
      </rPr>
      <t xml:space="preserve">
</t>
    </r>
  </si>
  <si>
    <t xml:space="preserve">После уведомления ТИК  о своем выдвижении, но до представления документов для регистрации </t>
  </si>
  <si>
    <r>
      <t xml:space="preserve">Открытие кандидатом, выдвинутым по избирательному округу, специального избирательного счета своего избирательного фонда либо уведомление ТИК об отказе от создания избирательного фонда (может быть подано при численности избирателей в округе не более 5 тысяч человек)
</t>
    </r>
    <r>
      <rPr>
        <sz val="10"/>
        <color theme="1"/>
        <rFont val="Times New Roman"/>
        <family val="1"/>
        <charset val="204"/>
      </rPr>
      <t>ст.58 п.1 ФЗ
ст.56 ч.1 ОЗ</t>
    </r>
    <r>
      <rPr>
        <sz val="14"/>
        <color theme="1"/>
        <rFont val="Times New Roman"/>
        <family val="1"/>
        <charset val="204"/>
      </rPr>
      <t xml:space="preserve">
</t>
    </r>
  </si>
  <si>
    <r>
      <t xml:space="preserve">Представление по требованию ТИК , кандидата информации о поступлении и расходовании средств, находящихся на избирательном счете данного кандидата
Представление по представлению ТИК , а по соответствующему избирательному фонду также по требованию кандидата заверенных копий первичных финансовых документов, подтверждающих поступление и расходование средств избирательных фондов
</t>
    </r>
    <r>
      <rPr>
        <sz val="10"/>
        <color theme="1"/>
        <rFont val="Times New Roman"/>
        <family val="1"/>
        <charset val="204"/>
      </rPr>
      <t>ст.59 п.7 ФЗ
ст.58 ч.7 ОЗ, 
Об Инструкции о порядке формирования и расходования денежных средств, формах учета и отчетности избирательных фондов кандидатов, избирательных объединений при проведении выборов депутатов представительных органов муниципальных образований в Липецкой области от 18.06.2020 №114/915-6 (далее – Инструкция)</t>
    </r>
    <r>
      <rPr>
        <sz val="14"/>
        <color theme="1"/>
        <rFont val="Times New Roman"/>
        <family val="1"/>
        <charset val="204"/>
      </rPr>
      <t xml:space="preserve">
</t>
    </r>
    <r>
      <rPr>
        <sz val="10"/>
        <color theme="1"/>
        <rFont val="Times New Roman"/>
        <family val="1"/>
        <charset val="204"/>
      </rPr>
      <t>Порядок открытия, ведения и закрытия специальных избирательных счетов для формирования избирательных фондов кандидатов, избирательных объединений при проведении выборов депутатов представительных органов муниципальных образований в Липецкой области, утвержденный постановлением избирательной комиссии Липецкой области от 22.05.2020 № 109/896-6 (далее - Порядок открытия, ведения и закрытия специальных избирательных счетов)</t>
    </r>
    <r>
      <rPr>
        <sz val="14"/>
        <color theme="1"/>
        <rFont val="Times New Roman"/>
        <family val="1"/>
        <charset val="204"/>
      </rPr>
      <t xml:space="preserve">
</t>
    </r>
  </si>
  <si>
    <r>
      <t xml:space="preserve">Направление для опубликования в СМИ информации о поступлении и расходовании средств избирательных фондов кандидатов
</t>
    </r>
    <r>
      <rPr>
        <sz val="10"/>
        <color theme="1"/>
        <rFont val="Times New Roman"/>
        <family val="1"/>
        <charset val="204"/>
      </rPr>
      <t>ст.59 п.8 ФЗ
ст.58 ч.8 ОЗ
Инструкция</t>
    </r>
    <r>
      <rPr>
        <sz val="14"/>
        <color theme="1"/>
        <rFont val="Times New Roman"/>
        <family val="1"/>
        <charset val="204"/>
      </rPr>
      <t xml:space="preserve">
</t>
    </r>
  </si>
  <si>
    <r>
      <t xml:space="preserve">Опубликование информации, указанной в предыдущем пункте
</t>
    </r>
    <r>
      <rPr>
        <sz val="10"/>
        <color theme="1"/>
        <rFont val="Times New Roman"/>
        <family val="1"/>
        <charset val="204"/>
      </rPr>
      <t>ст.59 п.8 ФЗ
ст.58 ч.8 ОЗ
Инструкция</t>
    </r>
    <r>
      <rPr>
        <sz val="14"/>
        <color theme="1"/>
        <rFont val="Times New Roman"/>
        <family val="1"/>
        <charset val="204"/>
      </rPr>
      <t xml:space="preserve">
</t>
    </r>
  </si>
  <si>
    <r>
      <t xml:space="preserve">Перечисление пожертвований, внесенных анонимными жертвователями, в доход местного бюджета
</t>
    </r>
    <r>
      <rPr>
        <sz val="10"/>
        <color theme="1"/>
        <rFont val="Times New Roman"/>
        <family val="1"/>
        <charset val="204"/>
      </rPr>
      <t>ст.58 п.9 ФЗ
ст.56 ч.8 ОЗ</t>
    </r>
    <r>
      <rPr>
        <sz val="14"/>
        <color theme="1"/>
        <rFont val="Times New Roman"/>
        <family val="1"/>
        <charset val="204"/>
      </rPr>
      <t xml:space="preserve">
</t>
    </r>
  </si>
  <si>
    <r>
      <t xml:space="preserve">Возврат пожертвования жертвователю в полном объеме или его части, превышающей установленный максимальный размер пожертвования, с указанием причины возврата в случае, если пожертвование внесено в избирательный фонд гражданином или юридическим лицом, не имеющими права осуществлять такое пожертвование, либо если пожертвование внесено с нарушением требований ч.6 и 7 ст.56 ОЗ, либо если пожертвование внесено в размере, превышающем установленный ОЗ максимальный размер такого пожертвования
</t>
    </r>
    <r>
      <rPr>
        <sz val="10"/>
        <color theme="1"/>
        <rFont val="Times New Roman"/>
        <family val="1"/>
        <charset val="204"/>
      </rPr>
      <t xml:space="preserve">ст.58 п.9 ФЗ
ст.56 ч.8 ОЗ
</t>
    </r>
  </si>
  <si>
    <r>
      <t xml:space="preserve">Закрытие специального избирательного счета
</t>
    </r>
    <r>
      <rPr>
        <sz val="10"/>
        <color theme="1"/>
        <rFont val="Times New Roman"/>
        <family val="1"/>
        <charset val="204"/>
      </rPr>
      <t xml:space="preserve">ст.58 ч.9 ОЗ
Порядок открытия, ведения и закрытия специальных избирательных счетов
</t>
    </r>
  </si>
  <si>
    <r>
      <t xml:space="preserve">Представление в ТИК :
первого финансового отчета, при этом в отчет включаются сведения по состоянию на дату, которая не более чем на пять дней предшествует дате сдачи отчета;
итогового финансового отчета о размере своего избирательного фонда, обо всех источниках его формирования, а также обо всех расходах, произведенных за счет средств своего избирательного фонда. К итоговому финансовому отчету прилагаются первичные финансовые документы, подтверждающие поступление средств в избирательный фонд и расходование этих средств
</t>
    </r>
    <r>
      <rPr>
        <sz val="10"/>
        <color theme="1"/>
        <rFont val="Times New Roman"/>
        <family val="1"/>
        <charset val="204"/>
      </rPr>
      <t>ст.59 п.9 ФЗ
ст.37 ч.2, ст.58 ч.10 ОЗ
Инструкция</t>
    </r>
    <r>
      <rPr>
        <sz val="14"/>
        <color theme="1"/>
        <rFont val="Times New Roman"/>
        <family val="1"/>
        <charset val="204"/>
      </rPr>
      <t xml:space="preserve">
</t>
    </r>
  </si>
  <si>
    <r>
      <t xml:space="preserve">Передача копий финансовых отчетов кандидатов в редакции СМИ для опубликования
</t>
    </r>
    <r>
      <rPr>
        <sz val="10"/>
        <color theme="1"/>
        <rFont val="Times New Roman"/>
        <family val="1"/>
        <charset val="204"/>
      </rPr>
      <t>ст.59 п.9.1. ФЗ
ст.58 ч.11 ОЗ</t>
    </r>
    <r>
      <rPr>
        <sz val="14"/>
        <color theme="1"/>
        <rFont val="Times New Roman"/>
        <family val="1"/>
        <charset val="204"/>
      </rPr>
      <t xml:space="preserve">
</t>
    </r>
  </si>
  <si>
    <r>
      <t xml:space="preserve">Осуществление на безвозмездной основе проверки сведений, указанных гражданами и юридическими лицами при внесении или перечислении добровольных пожертвований в избирательные фонды кандидатов и сообщение о результатах проверки соответствующей избирательной комиссии
</t>
    </r>
    <r>
      <rPr>
        <sz val="10"/>
        <color theme="1"/>
        <rFont val="Times New Roman"/>
        <family val="1"/>
        <charset val="204"/>
      </rPr>
      <t>ст.59 п.13 ФЗ
ст.58 ч.14 ОЗ</t>
    </r>
    <r>
      <rPr>
        <sz val="14"/>
        <color theme="1"/>
        <rFont val="Times New Roman"/>
        <family val="1"/>
        <charset val="204"/>
      </rPr>
      <t xml:space="preserve">
</t>
    </r>
  </si>
  <si>
    <t xml:space="preserve">В пятидневный срок со дня поступления   представления ТИК </t>
  </si>
  <si>
    <r>
      <t xml:space="preserve">Перечисление неизрасходованных денежных средств, находящихся на специальном избирательном счете, гражданам и юридическим лицам, осуществившим пожертвования либо перечисления в избирательные фонды, пропорционально вложенным средствам
</t>
    </r>
    <r>
      <rPr>
        <sz val="10"/>
        <color theme="1"/>
        <rFont val="Times New Roman"/>
        <family val="1"/>
        <charset val="204"/>
      </rPr>
      <t>ст.59 п.11 ФЗ
ст.58 ч.12 ОЗ</t>
    </r>
    <r>
      <rPr>
        <sz val="14"/>
        <color theme="1"/>
        <rFont val="Times New Roman"/>
        <family val="1"/>
        <charset val="204"/>
      </rPr>
      <t xml:space="preserve">
</t>
    </r>
  </si>
  <si>
    <r>
      <t xml:space="preserve">Откомандирование специалистов в распоряжение ТИК по их запросам для работы в составе контрольно-ревизионной службы
</t>
    </r>
    <r>
      <rPr>
        <sz val="10"/>
        <color theme="1"/>
        <rFont val="Times New Roman"/>
        <family val="1"/>
        <charset val="204"/>
      </rPr>
      <t>ст.60 п.2 ФЗ
ст.60 ч.2 ОЗ</t>
    </r>
    <r>
      <rPr>
        <sz val="14"/>
        <color theme="1"/>
        <rFont val="Times New Roman"/>
        <family val="1"/>
        <charset val="204"/>
      </rPr>
      <t xml:space="preserve">
</t>
    </r>
  </si>
  <si>
    <r>
      <t xml:space="preserve">Не позднее чем через 1 месяц со дня официального опубликования (публикации) решения о назначении выборов
</t>
    </r>
    <r>
      <rPr>
        <b/>
        <sz val="14"/>
        <color theme="1"/>
        <rFont val="Times New Roman"/>
        <family val="1"/>
        <charset val="204"/>
      </rPr>
      <t>Не позднее 25.07.2020</t>
    </r>
    <r>
      <rPr>
        <sz val="14"/>
        <color theme="1"/>
        <rFont val="Times New Roman"/>
        <family val="1"/>
        <charset val="204"/>
      </rPr>
      <t xml:space="preserve">
</t>
    </r>
  </si>
  <si>
    <r>
      <t xml:space="preserve">Не позднее чем за 28 дней до дня голосования                 </t>
    </r>
    <r>
      <rPr>
        <b/>
        <sz val="14"/>
        <color indexed="8"/>
        <rFont val="Times New Roman"/>
        <family val="1"/>
        <charset val="204"/>
      </rPr>
      <t>Не позднее 15.08.2020</t>
    </r>
  </si>
  <si>
    <t xml:space="preserve"> Не позднее18.08.2020</t>
  </si>
  <si>
    <t xml:space="preserve">ст.63 п.4 ФЗ
ст.62 ч.4 ОЗ
</t>
  </si>
  <si>
    <t>Не позднее 18.08.2020</t>
  </si>
  <si>
    <r>
      <t xml:space="preserve">Передача на основании вышеуказанного решения по акту избирательных бюллетеней  УИК
</t>
    </r>
    <r>
      <rPr>
        <sz val="10"/>
        <color indexed="8"/>
        <rFont val="Times New Roman"/>
        <family val="1"/>
        <charset val="204"/>
      </rPr>
      <t>ст.63 п.12, 13 ФЗ
ст.62 ч.14, 15 ОЗ</t>
    </r>
    <r>
      <rPr>
        <sz val="14"/>
        <color indexed="8"/>
        <rFont val="Times New Roman"/>
        <family val="1"/>
        <charset val="204"/>
      </rPr>
      <t xml:space="preserve">
</t>
    </r>
  </si>
  <si>
    <r>
      <t xml:space="preserve">Не позднее чем за 1 день до дня голосования (в том числе досрочного голосования)
</t>
    </r>
    <r>
      <rPr>
        <b/>
        <sz val="14"/>
        <color indexed="8"/>
        <rFont val="Times New Roman"/>
        <family val="1"/>
        <charset val="204"/>
      </rPr>
      <t>Не позднее 11.09.2020 (31.08.2020)</t>
    </r>
    <r>
      <rPr>
        <sz val="14"/>
        <color indexed="8"/>
        <rFont val="Times New Roman"/>
        <family val="1"/>
        <charset val="204"/>
      </rPr>
      <t xml:space="preserve">
</t>
    </r>
  </si>
  <si>
    <t xml:space="preserve"> 02.09.2020 </t>
  </si>
  <si>
    <t xml:space="preserve"> 21.09.2020</t>
  </si>
  <si>
    <t xml:space="preserve"> 13.10.2020</t>
  </si>
  <si>
    <t xml:space="preserve"> 
Не позднее чем через 30 дней со дня вступления в силу соответствующих положений устава муниципального образования.
</t>
  </si>
  <si>
    <t xml:space="preserve">Не позднее чем чрез 5 дней </t>
  </si>
  <si>
    <r>
      <rPr>
        <sz val="14"/>
        <color indexed="8"/>
        <rFont val="Times New Roman"/>
        <family val="1"/>
        <charset val="204"/>
      </rPr>
      <t xml:space="preserve"> Не ранее чем за 90 дней и не позднее чем за 80 дней до дня голосования</t>
    </r>
    <r>
      <rPr>
        <b/>
        <sz val="14"/>
        <color indexed="8"/>
        <rFont val="Times New Roman"/>
        <family val="1"/>
        <charset val="204"/>
      </rPr>
      <t xml:space="preserve">
не ранее 14 июня  и не позднее 24 июня 2020 г.</t>
    </r>
  </si>
  <si>
    <t xml:space="preserve"> Не позднее чем через 5 дней со дня  принятия решения о назначении выборов</t>
  </si>
  <si>
    <t xml:space="preserve">Не позднее чем через 5 дней со дня принятия решения о назначении выборов                                              </t>
  </si>
  <si>
    <t xml:space="preserve">   Не позднее 29.07.2020</t>
  </si>
  <si>
    <t xml:space="preserve">Не позднее 13.08.2020, а в исключительных случаях </t>
  </si>
  <si>
    <t>Не позднее 24.07.2020</t>
  </si>
  <si>
    <t xml:space="preserve"> Не позднее 28.08.2020</t>
  </si>
  <si>
    <t xml:space="preserve">  Не позднее 15.07.2020 </t>
  </si>
  <si>
    <t xml:space="preserve">  Не позднее 01.09.2020</t>
  </si>
  <si>
    <t xml:space="preserve"> Не позднее 02.09.2020</t>
  </si>
  <si>
    <t xml:space="preserve"> Не позднее 12.09.2020</t>
  </si>
  <si>
    <t>Не позднее 12.09.2020</t>
  </si>
  <si>
    <r>
      <t>Не позднее  чем через 3 дня со дня официального опубликования (публикации) решения о назначении выборов                                                                                           Н</t>
    </r>
    <r>
      <rPr>
        <b/>
        <sz val="14"/>
        <color indexed="8"/>
        <rFont val="Times New Roman"/>
        <family val="1"/>
        <charset val="204"/>
      </rPr>
      <t>е позднее 29.06.2020</t>
    </r>
    <r>
      <rPr>
        <sz val="14"/>
        <color indexed="8"/>
        <rFont val="Times New Roman"/>
        <family val="1"/>
        <charset val="204"/>
      </rPr>
      <t xml:space="preserve">                                </t>
    </r>
  </si>
  <si>
    <r>
      <t xml:space="preserve">Выдвижение списка кандидатов                                                       </t>
    </r>
    <r>
      <rPr>
        <sz val="10"/>
        <color theme="1"/>
        <rFont val="Times New Roman"/>
        <family val="1"/>
        <charset val="204"/>
      </rPr>
      <t>ст. 35 ФЗ                                                                                                                                                  ст.31 ч. 4, ст.33, ст. 34 ч. 1-3ОЗ</t>
    </r>
  </si>
  <si>
    <r>
      <t xml:space="preserve">Выдача кандидату, уполномоченному представителю избирательного объединения письменного подтверждения получения представленных документов, необходимых для самовыдвижения кандидата, для выдвижения списка кандидатов                                                                                               </t>
    </r>
    <r>
      <rPr>
        <sz val="10"/>
        <color indexed="8"/>
        <rFont val="Times New Roman"/>
        <family val="1"/>
        <charset val="204"/>
      </rPr>
      <t>ст.32 ч.5, чс.34, ч.5,12 ОЗ</t>
    </r>
  </si>
  <si>
    <t>Со дня, следующего за днем получения ТИК №2 Октябрьского округа города Липецка, уведомления о выдвижении кандидата, списка кандидатов</t>
  </si>
  <si>
    <t>Не позднее 07.09.2020,</t>
  </si>
  <si>
    <t>Не позднее 11.09.2020</t>
  </si>
  <si>
    <t xml:space="preserve"> Не позднее 03.08.2020</t>
  </si>
  <si>
    <r>
      <t xml:space="preserve">Представление в ТИК с полномочиями МИК перечня муниципальных организаций телерадиовещания и муниципальных периодических печатных изданий                                       </t>
    </r>
    <r>
      <rPr>
        <sz val="10"/>
        <color theme="1"/>
        <rFont val="Times New Roman"/>
        <family val="1"/>
        <charset val="204"/>
      </rPr>
      <t>ст.47 п.8 ФЗ                                                                                                                                                     ст.46 ч.3 ОЗ</t>
    </r>
  </si>
  <si>
    <r>
      <t xml:space="preserve">Опубликование перечня, указанного в предыдущем пункте                         </t>
    </r>
    <r>
      <rPr>
        <sz val="10"/>
        <color theme="1"/>
        <rFont val="Times New Roman"/>
        <family val="1"/>
        <charset val="204"/>
      </rPr>
      <t>ст.47 ч.7 ФЗ                                                                                                                                                   ст.46 ч.3 ОЗ</t>
    </r>
  </si>
  <si>
    <r>
      <t xml:space="preserve">Проведение жеребьевки в целях распределения платной печатной площади для проведения предвыборной агитации зарегистрированными кандидатами и установления дат опубликования предвыборных агитационных материалов зарегистрированного кандидата на основании письменных заявок на участие в жеребьевке                                                                                   </t>
    </r>
    <r>
      <rPr>
        <sz val="10"/>
        <color theme="1"/>
        <rFont val="Times New Roman"/>
        <family val="1"/>
        <charset val="204"/>
      </rPr>
      <t>ст.51 ч.5, 8, 9 ОЗ</t>
    </r>
  </si>
  <si>
    <r>
      <t xml:space="preserve">Уведомление в письменной форме ТИК о факте предоставления помещения, об условиях, на которых оно было предоставлено, а также о том, когда это помещение может быть предоставлено в течение агитационного периода другим зарегистрированным кандидатам, в случае предоставления помещения одному из зарегистрированных кандидатов                                                                                                                     </t>
    </r>
    <r>
      <rPr>
        <sz val="10"/>
        <color theme="1"/>
        <rFont val="Times New Roman"/>
        <family val="1"/>
        <charset val="204"/>
      </rPr>
      <t>ст.53 п.4 ФЗ                                                                                                                                                  ст.52 ч.4 ОЗ</t>
    </r>
  </si>
  <si>
    <r>
      <t xml:space="preserve">Ведение отдельного учета объемов и стоимости эфирного времени и печатной площади, предоставленных для проведения предвыборной агитации, объемов и стоимости услуг по размещению агитационных материалов в сетевых изданиях в соответствии с формами такого учета, которые установлены ТИК, и предоставление данных такого учета в эту комиссию                                                                                                    </t>
    </r>
    <r>
      <rPr>
        <sz val="10"/>
        <color theme="1"/>
        <rFont val="Times New Roman"/>
        <family val="1"/>
        <charset val="204"/>
      </rPr>
      <t>ст.50 п.8 ФЗ                                                                                                                                                      ст.49 ч.8 ОЗ</t>
    </r>
  </si>
  <si>
    <r>
      <t xml:space="preserve">Подача в избирательную комиссию Липецкой области заявки на аккредитацию                                                                                    </t>
    </r>
    <r>
      <rPr>
        <sz val="10"/>
        <color theme="1"/>
        <rFont val="Times New Roman"/>
        <family val="1"/>
        <charset val="204"/>
      </rPr>
      <t>ст.30 п.11.2. ФЗ                                                                                                                                      ст.29 ч.1.2., 11.2. ОЗ</t>
    </r>
  </si>
  <si>
    <r>
      <t xml:space="preserve">Представление в Управление Роскомнадзора по Липецкой области списка организаций телерадиовещания и периодических печатных изданий, подпадающих под действие п.3 ст.47 ФЗ, с указанием в отношении организаций телерадиовещания и периодических печатных изданий, которым за год, предшествующий дню официального опубликования (публикации) решения о назначении выборов, выделялись бюджетные ассигнования из местного бюджета на их функционирование (в том числе в форме субсидий), вида и объема таких ассигнований                                                                    </t>
    </r>
    <r>
      <rPr>
        <sz val="10"/>
        <color theme="1"/>
        <rFont val="Times New Roman"/>
        <family val="1"/>
        <charset val="204"/>
      </rPr>
      <t>ст.47 п.11 ФЗ                                                                                                                                                 ст.46 ч.4 ОЗ</t>
    </r>
  </si>
  <si>
    <r>
      <t xml:space="preserve">Проведение жеребьевки в целях распределения платного эфирного времени и определения дат и времени выхода в эфир предвыборных агитационных материалов на основании письменных заявок на участие в жеребьевке, поданных зарегистрированными кандидатами                                                            </t>
    </r>
    <r>
      <rPr>
        <sz val="10"/>
        <color theme="1"/>
        <rFont val="Times New Roman"/>
        <family val="1"/>
        <charset val="204"/>
      </rPr>
      <t>ст.50 ч.12, 14, 15 ОЗ</t>
    </r>
  </si>
  <si>
    <r>
      <t xml:space="preserve">Сообщение в письменной форме соответствующей редакции периодического печатного издания об отказе от использования печатной площади                                                                                 </t>
    </r>
    <r>
      <rPr>
        <sz val="10"/>
        <color theme="1"/>
        <rFont val="Times New Roman"/>
        <family val="1"/>
        <charset val="204"/>
      </rPr>
      <t>ст.51 ч.10 ОЗ</t>
    </r>
  </si>
  <si>
    <r>
      <t xml:space="preserve">Представление филиалу публичного акционерного общества «Сбербанк России», а при его отсутствии – другой кредитной организации, расположенной на территории избирательного округа, платежного документа о перечислении в полном объеме средств в оплату стоимости эфирного времени, печатной площади                                                                                </t>
    </r>
    <r>
      <rPr>
        <sz val="10"/>
        <color theme="1"/>
        <rFont val="Times New Roman"/>
        <family val="1"/>
        <charset val="204"/>
      </rPr>
      <t>ст.50 ч.19, ст.51 ч.14 ОЗ</t>
    </r>
  </si>
  <si>
    <r>
      <t xml:space="preserve">Представление в ТИК экземпляров печатных агитационных материалов или их копий, экземпляров аудиовизуальных агитационных материалов, фотографий или экземпляров иных агитационных материалов, а также сведений о месте нахождения (об адресе места жительства) организации (лица), изготовившей и заказавшей (изготовившего и заказавшего) эти материалы, и копии документа об оплате изготовления данного предвыборного агитационного материала из соответствующего избирательного фонда, также электронные образы этих предвыборных агитационных материалов в машиночитаемом виде                                                                                                               </t>
    </r>
    <r>
      <rPr>
        <sz val="10"/>
        <color theme="1"/>
        <rFont val="Times New Roman"/>
        <family val="1"/>
        <charset val="204"/>
      </rPr>
      <t>ст.54 п.3 ФЗ                                                                                                                                                 ст.53 ч.4 ОЗ</t>
    </r>
  </si>
  <si>
    <r>
      <t xml:space="preserve">Со дня, следующего за днём официального опубликования (публикации) решения о назначении выборов и заканчивается через 30 дней со дня  официального опубликования (публикации) решения  о назначении выборов                                                                                                           </t>
    </r>
    <r>
      <rPr>
        <b/>
        <sz val="14"/>
        <color indexed="8"/>
        <rFont val="Times New Roman"/>
        <family val="1"/>
        <charset val="204"/>
      </rPr>
      <t>в период с 26.06.2020 по 25.07.2020 (до 18.00 )</t>
    </r>
  </si>
  <si>
    <r>
      <t xml:space="preserve">Не позднее чем за 3 дня до дня голосования (досрочного голосования)                                                                                  </t>
    </r>
    <r>
      <rPr>
        <b/>
        <sz val="14"/>
        <color indexed="8"/>
        <rFont val="Times New Roman"/>
        <family val="1"/>
        <charset val="204"/>
      </rPr>
      <t>Не позднее 9.09.2020 (не позднее 29.08.2020)</t>
    </r>
  </si>
  <si>
    <r>
      <t xml:space="preserve">Не позднее чем за 3 дня до дня голосования (досрочного голосования)                                                                               </t>
    </r>
    <r>
      <rPr>
        <b/>
        <sz val="14"/>
        <color theme="1"/>
        <rFont val="Times New Roman"/>
        <family val="1"/>
        <charset val="204"/>
      </rPr>
      <t>Не позднее 9.09.2020(не позднее 29.08.2020)</t>
    </r>
  </si>
  <si>
    <t xml:space="preserve">Не ранее 19.07.2020  </t>
  </si>
  <si>
    <t>Не позднее 12.08.2020</t>
  </si>
  <si>
    <r>
      <t xml:space="preserve">Рассмотрение документов, представленных избирательным объединением, принятие решения о заверении списка кандидатов, выдвинутых по одномандатным избирательным округам, либо мотивированного решения об отказе в заверении списка кандидатов                                                                              </t>
    </r>
    <r>
      <rPr>
        <sz val="10"/>
        <color indexed="8"/>
        <rFont val="Times New Roman"/>
        <family val="1"/>
        <charset val="204"/>
      </rPr>
      <t>ст.35 п.14, 14.2. ФЗ                                                                                                                                                      ст.34 ч.5 ОЗ</t>
    </r>
  </si>
  <si>
    <r>
      <t xml:space="preserve">После заверения ТИК №2 Октябрьского округа города Липецка списка кандидатов, выдвинутых избирательным объединением по одномандатным избирательным округам, но не позднее чем через 30 дней со дня официального опубликования (публикации) решения о назначении выборов                                        </t>
    </r>
    <r>
      <rPr>
        <b/>
        <sz val="14"/>
        <color indexed="8"/>
        <rFont val="Times New Roman"/>
        <family val="1"/>
        <charset val="204"/>
      </rPr>
      <t>не позднее 25.07.2020 (до 18.00)</t>
    </r>
  </si>
  <si>
    <t>ст.35 ч.14.3 ФЗ                                                                                                                                                                      ст. 31 ч. 4,5,5.2, ст. 34 ч. 10, 11 ОЗ</t>
  </si>
  <si>
    <r>
      <t xml:space="preserve">Выдача кандидату, в случае, если проведенная проверка подписных листов повлекла за собой последствия, предусмотренные п.6.1 и 7 ч.10 ст.37 ОЗ, одновременно с копией итогового протокола заверенных копий ведомостей проверки подписных листов, в которых указываются основания (причины) признания подписей избирателей недостоверными и (или) недействительными с указанием номеров папки, подписного листа и строки в подписном листе, в которых содержится каждая из таких подписей, а также копии официальных документов, на основании которых соответствующие подписи были признаны недостоверными и (или) недействительными                          </t>
    </r>
    <r>
      <rPr>
        <sz val="10"/>
        <color indexed="8"/>
        <rFont val="Times New Roman"/>
        <family val="1"/>
        <charset val="204"/>
      </rPr>
      <t>ст.38 п.7 ФЗ                                                                                                                                                                                      ст.36 ч.16 ОЗ</t>
    </r>
  </si>
  <si>
    <t>ст. 33 ч. 7 ФЗ                                                                                                                                                                                                 ст.37 ч.23 ОЗ</t>
  </si>
  <si>
    <t xml:space="preserve"> Не позднее 28.08.2020 </t>
  </si>
  <si>
    <t>Не позднее 07.09.2020</t>
  </si>
  <si>
    <t xml:space="preserve">5.15. </t>
  </si>
  <si>
    <t>5.34.</t>
  </si>
  <si>
    <t>9.13.</t>
  </si>
  <si>
    <t>9.15.</t>
  </si>
  <si>
    <t xml:space="preserve">                                                                                                                                                               День голосования – 13.09.2020
                                                                                                                                                               Планируемая дата принятия решения – 23.06.2020
                                                                                                                                                            Планируемая дата публикации – 25.06.2020
</t>
  </si>
  <si>
    <t xml:space="preserve">ТИК </t>
  </si>
  <si>
    <t xml:space="preserve">Кандидат </t>
  </si>
  <si>
    <r>
      <t xml:space="preserve">Представление в Липецкий городской Совет депутатов финансового отчета о расходовании средств, выделенных из местного бюджета для подготовки и проведения выборов 13 сентября 2020 года, а также сведений о поступлении и расходовании средств избирательных фондов кандидатов
</t>
    </r>
    <r>
      <rPr>
        <sz val="10"/>
        <color theme="1"/>
        <rFont val="Times New Roman"/>
        <family val="1"/>
        <charset val="204"/>
      </rPr>
      <t>ст.57 п.6 ФЗ
ст.59 ч.8 ОЗ</t>
    </r>
    <r>
      <rPr>
        <sz val="14"/>
        <color theme="1"/>
        <rFont val="Times New Roman"/>
        <family val="1"/>
        <charset val="204"/>
      </rPr>
      <t xml:space="preserve">
</t>
    </r>
  </si>
  <si>
    <t xml:space="preserve">Утверждение текста избирательного бюллетеня для голосования по одномандатному избирательному округу
</t>
  </si>
  <si>
    <t xml:space="preserve">
ТИК </t>
  </si>
  <si>
    <t>Распределение средств на подготовку и проведение выборов между ТИК</t>
  </si>
  <si>
    <t xml:space="preserve">Выдача письменного подтверждения получения представленных документов, необходимых для выдвижения кандидату, включенному в заверенный список кандидатов по избирательному (ым) округу (ам), иному лицу, предоставившему документы по просьбе кандидата
 </t>
  </si>
  <si>
    <t xml:space="preserve">ТИК № 2 Октябрьского округа города Липецка,ТИК </t>
  </si>
  <si>
    <t>Избирательные объединения</t>
  </si>
  <si>
    <t>Территориальные избирательные комиссии города Липецка</t>
  </si>
  <si>
    <t>Представление в соответствующую территориальную избирательную комиссию   города Липецка  документов, необходимых для регистрации кандидатов, выдвинутых по одномандатным избирательным округам</t>
  </si>
  <si>
    <t xml:space="preserve">Извещение кандидата о времени проведения проверки подписных листов избирателей          </t>
  </si>
  <si>
    <t>Не позднее чем за 3 дня до заседания избирательной комиссии, на котором должен  рассматриваться  соответствующий вопрос</t>
  </si>
  <si>
    <t>Проверка соответствия порядка выдвижения кандидата требованиям ФЗ, ОЗ и принятие решения о регистрации кандидата либо об отказе в регистрации</t>
  </si>
  <si>
    <r>
      <t xml:space="preserve">Извещение кандидата о выявлении неполноты сведений о кандидате, отсутствии каких-либо документов, представленных </t>
    </r>
    <r>
      <rPr>
        <sz val="14"/>
        <rFont val="Times New Roman"/>
        <family val="1"/>
        <charset val="204"/>
      </rPr>
      <t xml:space="preserve"> при выдвижении кандидата и его регистрации </t>
    </r>
  </si>
  <si>
    <t>Внесение уточнений и дополнений в документы, содержащие сведения о кандидате(ах), в том числе в составе списка кандидатов, представленные в соответствии с ч.2 и 3 ст. 32 и ч. 1-3, 10 и 11 ст.34 ОЗ, а также в иные документы (за исключением подписных листов с подписями избирателей), представленные в избирательную комиссию для уведомления о выдвижении и регистрации кандидата, в целях приведения указанных документов в соответствие с требованиями закона, в том числе к их оформлению. Замена представленного документа в случае, если он оформлен с нарушением требований закона. Представление кандидатом, уполномоченным представителем избирательного объединения отсутствующей копии какого-либо документа</t>
  </si>
  <si>
    <t xml:space="preserve">Не позднее чем за 1 день до заседания соответствующей комиссии, на котором должен рассматриваться соответствующий вопрос </t>
  </si>
  <si>
    <t>Не позднее чем за 2 суток до заседания избирательной комиссии , на котором должен рассматриваться вопрос о регистрации кандидата</t>
  </si>
  <si>
    <t>Соответствующая территориальная  избирательная комиссия</t>
  </si>
  <si>
    <t>Размещение на информационных стендах в помещении для голосования либо непосредственно перед указанным помещением информации о зарегистрированных кандидатах  с указанием сведений, предусмотренных ч.3-4 ст.61 ОЗ, об отмене регистрации зарегистрированных кандидатов</t>
  </si>
  <si>
    <t xml:space="preserve">Соответствующая   избирательная комиссия </t>
  </si>
  <si>
    <t xml:space="preserve">Реализация права избирательного объединения, выдвинувшего список кандидатов по избирательному (ым) округу (ам), отозвать кандидата, выдвинутого по избирательному округу </t>
  </si>
  <si>
    <t>В любое время, но не позднее чем за 5 дней до дня голосования</t>
  </si>
  <si>
    <t xml:space="preserve">ст.28 </t>
  </si>
  <si>
    <r>
      <t xml:space="preserve">Не позднее чем на пятый день после дня официального опубликования (публикации) решения о назначении выборов                                                                                             </t>
    </r>
    <r>
      <rPr>
        <b/>
        <sz val="14"/>
        <color theme="1"/>
        <rFont val="Times New Roman"/>
        <family val="1"/>
        <charset val="204"/>
      </rPr>
      <t>Не позднее 30.06.2020</t>
    </r>
  </si>
  <si>
    <t xml:space="preserve">Соответствующая территориальная  избирательная комиссия </t>
  </si>
  <si>
    <t>В случае регистрации кандидатакандидата, списка кандидатов</t>
  </si>
  <si>
    <t>Избирательное объединение, зарегистрированный кандидат, общественное объединение, субъект общественного контроля</t>
  </si>
  <si>
    <r>
      <t xml:space="preserve">В день, предшествующий дню голосования (досрочного голосования), либо непосредственно в день голосования (досрочного голосования)                                          </t>
    </r>
    <r>
      <rPr>
        <b/>
        <sz val="14"/>
        <color indexed="8"/>
        <rFont val="Times New Roman"/>
        <family val="1"/>
        <charset val="204"/>
      </rPr>
      <t>12.09.2020  либо 13.09.2020 (01.09.2020 либо 02.09.2020)</t>
    </r>
  </si>
  <si>
    <r>
      <t xml:space="preserve">Предвыборная агитация на каналах организаций телерадиовещания, в периодических печатных изданиях и сетевых изданиях                                                                                     </t>
    </r>
    <r>
      <rPr>
        <sz val="10"/>
        <color theme="1"/>
        <rFont val="Times New Roman"/>
        <family val="1"/>
        <charset val="204"/>
      </rPr>
      <t>ст.49 п.2 ФЗ
ст.48 ч.2 ОЗ</t>
    </r>
  </si>
  <si>
    <t>Зарегистрированный кандидат или его уполномоченный представитель по финансовым вопросам, уполномоченный представитель по финансовым вопросам избирательного объединения</t>
  </si>
  <si>
    <t>Зарегистрированный кандидат, избирательное объединение</t>
  </si>
  <si>
    <t>Соответствующие территориальные избирательные комиссии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</si>
</sst>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C19]dd\ mmmm\ yyyy\ \г\.;@"/>
    <numFmt numFmtId="165" formatCode="dd"/>
    <numFmt numFmtId="166" formatCode="[$-F800]dddd\,\ mmmm\ dd\,\ yyyy"/>
  </numFmts>
  <fonts count="26" x14ac:knownFonts="1">
    <font>
      <sz val="11"/>
      <color theme="1"/>
      <name val="Calibri"/>
      <family val="2"/>
      <charset val="204"/>
      <scheme val="minor"/>
    </font>
    <font>
      <b/>
      <sz val="12"/>
      <color indexed="8"/>
      <name val="Times New Roman"/>
      <family val="1"/>
      <charset val="204"/>
    </font>
    <font>
      <sz val="10"/>
      <color indexed="8"/>
      <name val="Times New Roman"/>
      <family val="1"/>
      <charset val="204"/>
    </font>
    <font>
      <sz val="12"/>
      <color indexed="8"/>
      <name val="Times New Roman"/>
      <family val="1"/>
      <charset val="204"/>
    </font>
    <font>
      <sz val="12"/>
      <color indexed="8"/>
      <name val="Times New Roman"/>
      <family val="1"/>
      <charset val="204"/>
    </font>
    <font>
      <sz val="11"/>
      <color indexed="10"/>
      <name val="Calibri"/>
      <family val="2"/>
      <charset val="204"/>
    </font>
    <font>
      <sz val="18"/>
      <color indexed="8"/>
      <name val="Calibri"/>
      <family val="2"/>
      <charset val="204"/>
    </font>
    <font>
      <sz val="8"/>
      <name val="Calibri"/>
      <family val="2"/>
      <charset val="204"/>
    </font>
    <font>
      <sz val="14"/>
      <color indexed="8"/>
      <name val="Times New Roman"/>
      <family val="1"/>
      <charset val="204"/>
    </font>
    <font>
      <b/>
      <sz val="14"/>
      <color indexed="8"/>
      <name val="Times New Roman"/>
      <family val="1"/>
      <charset val="204"/>
    </font>
    <font>
      <sz val="12"/>
      <name val="Times New Roman"/>
      <family val="1"/>
      <charset val="204"/>
    </font>
    <font>
      <sz val="10"/>
      <name val="Times New Roman"/>
      <family val="1"/>
      <charset val="204"/>
    </font>
    <font>
      <sz val="13.5"/>
      <color indexed="8"/>
      <name val="Times New Roman"/>
      <family val="1"/>
      <charset val="204"/>
    </font>
    <font>
      <sz val="14"/>
      <name val="Times New Roman"/>
      <family val="1"/>
      <charset val="204"/>
    </font>
    <font>
      <sz val="14"/>
      <color indexed="9"/>
      <name val="Times New Roman"/>
      <family val="1"/>
      <charset val="204"/>
    </font>
    <font>
      <sz val="9"/>
      <color indexed="8"/>
      <name val="Times New Roman"/>
      <family val="1"/>
      <charset val="204"/>
    </font>
    <font>
      <sz val="14"/>
      <name val="Calibri"/>
      <family val="2"/>
      <charset val="204"/>
    </font>
    <font>
      <sz val="14"/>
      <color theme="1"/>
      <name val="Calibri"/>
      <family val="2"/>
      <charset val="204"/>
      <scheme val="minor"/>
    </font>
    <font>
      <sz val="14"/>
      <color indexed="8"/>
      <name val="Calibri"/>
      <family val="2"/>
      <charset val="204"/>
    </font>
    <font>
      <b/>
      <sz val="14"/>
      <name val="Times New Roman"/>
      <family val="1"/>
      <charset val="204"/>
    </font>
    <font>
      <b/>
      <sz val="14"/>
      <color indexed="9"/>
      <name val="Times New Roman"/>
      <family val="1"/>
      <charset val="204"/>
    </font>
    <font>
      <b/>
      <i/>
      <sz val="14"/>
      <color indexed="9"/>
      <name val="Times New Roman"/>
      <family val="1"/>
      <charset val="204"/>
    </font>
    <font>
      <b/>
      <sz val="14"/>
      <color indexed="8"/>
      <name val="Calibri"/>
      <family val="2"/>
      <charset val="204"/>
    </font>
    <font>
      <sz val="10"/>
      <color theme="1"/>
      <name val="Times New Roman"/>
      <family val="1"/>
      <charset val="204"/>
    </font>
    <font>
      <sz val="14"/>
      <color theme="1"/>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9">
    <xf numFmtId="0" fontId="0" fillId="0" borderId="0" xfId="0"/>
    <xf numFmtId="0" fontId="0" fillId="2" borderId="0" xfId="0" applyFill="1"/>
    <xf numFmtId="0" fontId="5" fillId="2" borderId="0" xfId="0" applyFont="1" applyFill="1"/>
    <xf numFmtId="165" fontId="0" fillId="2" borderId="0" xfId="0" applyNumberFormat="1" applyFill="1"/>
    <xf numFmtId="165" fontId="5" fillId="2" borderId="0" xfId="0" applyNumberFormat="1" applyFont="1" applyFill="1"/>
    <xf numFmtId="165" fontId="0" fillId="0" borderId="0" xfId="0" applyNumberFormat="1"/>
    <xf numFmtId="14" fontId="0" fillId="0" borderId="0" xfId="0" applyNumberFormat="1"/>
    <xf numFmtId="49" fontId="8" fillId="0" borderId="0" xfId="0" applyNumberFormat="1" applyFont="1" applyFill="1" applyBorder="1" applyAlignment="1">
      <alignment wrapText="1"/>
    </xf>
    <xf numFmtId="0" fontId="9" fillId="0" borderId="1" xfId="0"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49" fontId="8" fillId="0" borderId="0" xfId="0" applyNumberFormat="1" applyFont="1" applyFill="1" applyBorder="1" applyAlignment="1">
      <alignment vertical="top" wrapText="1"/>
    </xf>
    <xf numFmtId="49" fontId="8" fillId="0" borderId="0" xfId="0" applyNumberFormat="1" applyFont="1" applyFill="1" applyBorder="1" applyAlignment="1">
      <alignment horizontal="center" vertical="center" wrapText="1"/>
    </xf>
    <xf numFmtId="49" fontId="9" fillId="0" borderId="0"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4" xfId="0" applyNumberFormat="1" applyFont="1" applyFill="1" applyBorder="1" applyAlignment="1">
      <alignment horizontal="center" vertical="top" wrapText="1"/>
    </xf>
    <xf numFmtId="0" fontId="3" fillId="0" borderId="3" xfId="0" applyFont="1" applyFill="1" applyBorder="1" applyAlignment="1">
      <alignment vertical="top" wrapText="1"/>
    </xf>
    <xf numFmtId="49" fontId="3" fillId="0" borderId="0" xfId="0" applyNumberFormat="1" applyFont="1" applyFill="1" applyBorder="1" applyAlignment="1">
      <alignment wrapText="1"/>
    </xf>
    <xf numFmtId="49" fontId="3" fillId="2" borderId="0" xfId="0" applyNumberFormat="1" applyFont="1" applyFill="1" applyBorder="1" applyAlignment="1">
      <alignment wrapText="1"/>
    </xf>
    <xf numFmtId="0" fontId="2" fillId="0" borderId="3" xfId="0" applyFont="1" applyFill="1" applyBorder="1" applyAlignment="1">
      <alignment vertical="top" wrapText="1"/>
    </xf>
    <xf numFmtId="0" fontId="2" fillId="0" borderId="5" xfId="0" applyFont="1" applyFill="1" applyBorder="1" applyAlignment="1">
      <alignment vertical="top" wrapText="1"/>
    </xf>
    <xf numFmtId="49" fontId="4" fillId="0" borderId="0" xfId="0" applyNumberFormat="1" applyFont="1" applyFill="1" applyBorder="1" applyAlignment="1">
      <alignment wrapText="1"/>
    </xf>
    <xf numFmtId="0" fontId="4" fillId="0" borderId="3" xfId="0" applyFont="1" applyFill="1" applyBorder="1" applyAlignment="1">
      <alignment vertical="top" wrapText="1"/>
    </xf>
    <xf numFmtId="0" fontId="4" fillId="0" borderId="3" xfId="0" applyFont="1" applyFill="1" applyBorder="1" applyAlignment="1">
      <alignment horizontal="justify" vertical="top" wrapText="1"/>
    </xf>
    <xf numFmtId="49" fontId="3" fillId="0" borderId="8" xfId="0" applyNumberFormat="1" applyFont="1" applyFill="1" applyBorder="1" applyAlignment="1">
      <alignment wrapText="1"/>
    </xf>
    <xf numFmtId="49" fontId="4" fillId="2" borderId="0" xfId="0" applyNumberFormat="1" applyFont="1" applyFill="1" applyBorder="1" applyAlignment="1">
      <alignment wrapText="1"/>
    </xf>
    <xf numFmtId="49" fontId="3" fillId="0" borderId="13" xfId="0" applyNumberFormat="1" applyFont="1" applyFill="1" applyBorder="1" applyAlignment="1">
      <alignment wrapText="1"/>
    </xf>
    <xf numFmtId="49" fontId="3" fillId="0" borderId="11" xfId="0" applyNumberFormat="1" applyFont="1" applyFill="1" applyBorder="1" applyAlignment="1">
      <alignment wrapText="1"/>
    </xf>
    <xf numFmtId="49" fontId="3" fillId="0" borderId="7" xfId="0" applyNumberFormat="1" applyFont="1" applyFill="1" applyBorder="1" applyAlignment="1">
      <alignment wrapText="1"/>
    </xf>
    <xf numFmtId="49" fontId="3" fillId="0" borderId="9" xfId="0" applyNumberFormat="1" applyFont="1" applyFill="1" applyBorder="1" applyAlignment="1">
      <alignment wrapText="1"/>
    </xf>
    <xf numFmtId="49" fontId="3" fillId="0" borderId="12" xfId="0" applyNumberFormat="1" applyFont="1" applyFill="1" applyBorder="1" applyAlignment="1">
      <alignment wrapText="1"/>
    </xf>
    <xf numFmtId="0" fontId="2" fillId="2" borderId="5" xfId="0" applyFont="1" applyFill="1" applyBorder="1" applyAlignment="1">
      <alignment vertical="top" wrapText="1"/>
    </xf>
    <xf numFmtId="0" fontId="2" fillId="2" borderId="3" xfId="0" applyFont="1" applyFill="1" applyBorder="1" applyAlignment="1">
      <alignment vertical="top" wrapText="1"/>
    </xf>
    <xf numFmtId="0" fontId="2" fillId="0" borderId="0" xfId="0" applyFont="1" applyFill="1" applyBorder="1" applyAlignment="1">
      <alignment horizontal="left" vertical="top"/>
    </xf>
    <xf numFmtId="49" fontId="2" fillId="0" borderId="5" xfId="0" applyNumberFormat="1" applyFont="1" applyFill="1" applyBorder="1" applyAlignment="1">
      <alignment vertical="top" wrapText="1"/>
    </xf>
    <xf numFmtId="0" fontId="2" fillId="0" borderId="3" xfId="0" applyFont="1" applyBorder="1" applyAlignment="1">
      <alignment vertical="top" wrapText="1"/>
    </xf>
    <xf numFmtId="0" fontId="2" fillId="0" borderId="5" xfId="0" applyFont="1" applyBorder="1" applyAlignment="1">
      <alignment vertical="top" wrapText="1"/>
    </xf>
    <xf numFmtId="49" fontId="2" fillId="0" borderId="9" xfId="0" applyNumberFormat="1" applyFont="1" applyFill="1" applyBorder="1" applyAlignment="1">
      <alignment vertical="top" wrapText="1"/>
    </xf>
    <xf numFmtId="0" fontId="2" fillId="0" borderId="3"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3" xfId="0" applyFont="1" applyFill="1" applyBorder="1" applyAlignment="1">
      <alignment horizontal="justify" vertical="top" wrapText="1"/>
    </xf>
    <xf numFmtId="0" fontId="2" fillId="0" borderId="5" xfId="0" applyFont="1" applyFill="1" applyBorder="1" applyAlignment="1">
      <alignment horizontal="justify" vertical="top" wrapText="1"/>
    </xf>
    <xf numFmtId="49" fontId="10" fillId="0" borderId="0" xfId="0" applyNumberFormat="1" applyFont="1" applyFill="1" applyBorder="1" applyAlignment="1">
      <alignment wrapText="1"/>
    </xf>
    <xf numFmtId="0" fontId="2" fillId="0" borderId="0" xfId="0" applyFont="1" applyFill="1" applyBorder="1" applyAlignment="1">
      <alignment vertical="top" wrapText="1"/>
    </xf>
    <xf numFmtId="0" fontId="2" fillId="0" borderId="8" xfId="0" applyFont="1" applyFill="1" applyBorder="1" applyAlignment="1">
      <alignment vertical="top" wrapText="1"/>
    </xf>
    <xf numFmtId="0" fontId="8" fillId="0" borderId="3" xfId="0" applyFont="1" applyFill="1" applyBorder="1" applyAlignment="1">
      <alignment vertical="top" wrapText="1"/>
    </xf>
    <xf numFmtId="0" fontId="8" fillId="0" borderId="2" xfId="0" applyFont="1" applyFill="1" applyBorder="1" applyAlignment="1">
      <alignment vertical="top" wrapText="1"/>
    </xf>
    <xf numFmtId="0" fontId="8" fillId="0" borderId="2" xfId="0" applyFont="1" applyFill="1" applyBorder="1" applyAlignment="1">
      <alignment horizontal="justify" vertical="top" wrapText="1"/>
    </xf>
    <xf numFmtId="0" fontId="8" fillId="0" borderId="3" xfId="0" applyFont="1" applyFill="1" applyBorder="1" applyAlignment="1">
      <alignment horizontal="justify" vertical="top" wrapText="1"/>
    </xf>
    <xf numFmtId="0" fontId="8" fillId="0" borderId="2" xfId="0" applyFont="1" applyFill="1" applyBorder="1" applyAlignment="1">
      <alignment horizontal="left" vertical="top" wrapText="1"/>
    </xf>
    <xf numFmtId="0" fontId="8" fillId="0" borderId="0" xfId="0" applyFont="1" applyBorder="1" applyAlignment="1">
      <alignment horizontal="justify" vertical="top"/>
    </xf>
    <xf numFmtId="49" fontId="8" fillId="0" borderId="2" xfId="0" applyNumberFormat="1" applyFont="1" applyFill="1" applyBorder="1" applyAlignment="1">
      <alignment vertical="top" wrapText="1"/>
    </xf>
    <xf numFmtId="0" fontId="8" fillId="0" borderId="10"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6" xfId="0" applyFont="1" applyFill="1" applyBorder="1" applyAlignment="1">
      <alignment horizontal="justify" vertical="top" wrapText="1"/>
    </xf>
    <xf numFmtId="0" fontId="12" fillId="0" borderId="2" xfId="0" applyFont="1" applyFill="1" applyBorder="1" applyAlignment="1">
      <alignment vertical="top" wrapText="1"/>
    </xf>
    <xf numFmtId="49" fontId="13" fillId="0" borderId="0" xfId="0" applyNumberFormat="1" applyFont="1" applyFill="1" applyBorder="1" applyAlignment="1">
      <alignment wrapText="1"/>
    </xf>
    <xf numFmtId="0" fontId="11" fillId="0" borderId="5" xfId="0" applyFont="1" applyBorder="1" applyAlignment="1">
      <alignment horizontal="justify" vertical="top" wrapText="1"/>
    </xf>
    <xf numFmtId="0" fontId="13" fillId="0" borderId="3" xfId="0" applyFont="1" applyFill="1" applyBorder="1" applyAlignment="1">
      <alignment horizontal="center" vertical="top" wrapText="1"/>
    </xf>
    <xf numFmtId="0" fontId="13" fillId="0" borderId="0" xfId="0" applyFont="1" applyBorder="1" applyAlignment="1">
      <alignment horizontal="justify" vertical="top" wrapText="1"/>
    </xf>
    <xf numFmtId="49" fontId="13" fillId="0" borderId="0" xfId="0" applyNumberFormat="1" applyFont="1" applyFill="1" applyBorder="1" applyAlignment="1">
      <alignment horizontal="right" wrapText="1"/>
    </xf>
    <xf numFmtId="49" fontId="10" fillId="0" borderId="0" xfId="0" applyNumberFormat="1" applyFont="1" applyFill="1" applyBorder="1" applyAlignment="1">
      <alignment horizontal="right" wrapText="1"/>
    </xf>
    <xf numFmtId="0" fontId="8" fillId="2" borderId="3" xfId="0" applyFont="1" applyFill="1" applyBorder="1" applyAlignment="1">
      <alignment vertical="top" wrapText="1"/>
    </xf>
    <xf numFmtId="0" fontId="13" fillId="0" borderId="2" xfId="0" applyFont="1" applyFill="1" applyBorder="1" applyAlignment="1">
      <alignment horizontal="justify" vertical="top" wrapText="1"/>
    </xf>
    <xf numFmtId="0" fontId="8" fillId="0" borderId="11" xfId="0" applyFont="1" applyFill="1" applyBorder="1" applyAlignment="1">
      <alignment horizontal="justify" vertical="top" wrapText="1"/>
    </xf>
    <xf numFmtId="0" fontId="8" fillId="2" borderId="2" xfId="0" applyFont="1" applyFill="1" applyBorder="1" applyAlignment="1">
      <alignment horizontal="justify" vertical="top" wrapText="1"/>
    </xf>
    <xf numFmtId="0" fontId="8" fillId="2" borderId="3" xfId="0" applyFont="1" applyFill="1" applyBorder="1" applyAlignment="1">
      <alignment horizontal="justify" vertical="top" wrapText="1"/>
    </xf>
    <xf numFmtId="0" fontId="8" fillId="0" borderId="2" xfId="0" applyFont="1" applyBorder="1" applyAlignment="1">
      <alignment horizontal="justify" vertical="top" wrapText="1"/>
    </xf>
    <xf numFmtId="0" fontId="8" fillId="0" borderId="3" xfId="0" applyFont="1" applyBorder="1" applyAlignment="1">
      <alignment horizontal="justify" vertical="top" wrapText="1"/>
    </xf>
    <xf numFmtId="0" fontId="8" fillId="0" borderId="0" xfId="0" applyFont="1" applyFill="1" applyBorder="1" applyAlignment="1">
      <alignment horizontal="justify" vertical="top" wrapText="1"/>
    </xf>
    <xf numFmtId="0" fontId="12" fillId="0" borderId="2" xfId="0" applyFont="1" applyFill="1" applyBorder="1" applyAlignment="1">
      <alignment horizontal="justify" vertical="top" wrapText="1"/>
    </xf>
    <xf numFmtId="0" fontId="15" fillId="2" borderId="7" xfId="0" applyFont="1" applyFill="1" applyBorder="1" applyAlignment="1">
      <alignment horizontal="left" vertical="top" wrapText="1"/>
    </xf>
    <xf numFmtId="0" fontId="15" fillId="2" borderId="5" xfId="0" applyFont="1" applyFill="1" applyBorder="1" applyAlignment="1">
      <alignment horizontal="left" vertical="top" wrapText="1"/>
    </xf>
    <xf numFmtId="0" fontId="8" fillId="0" borderId="2" xfId="0" applyFont="1" applyFill="1" applyBorder="1" applyAlignment="1">
      <alignment horizontal="justify" vertical="top" wrapText="1"/>
    </xf>
    <xf numFmtId="0" fontId="8" fillId="0" borderId="3" xfId="0" applyFont="1" applyFill="1" applyBorder="1" applyAlignment="1">
      <alignment horizontal="justify" vertical="top" wrapText="1"/>
    </xf>
    <xf numFmtId="0" fontId="8" fillId="0" borderId="0" xfId="0" applyFont="1" applyFill="1" applyBorder="1" applyAlignment="1">
      <alignment horizontal="center" vertical="center" wrapText="1"/>
    </xf>
    <xf numFmtId="0" fontId="8" fillId="0" borderId="2" xfId="0" applyFont="1" applyFill="1" applyBorder="1" applyAlignment="1">
      <alignment horizontal="justify" vertical="top"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2" borderId="7" xfId="0" applyFont="1" applyFill="1" applyBorder="1" applyAlignment="1">
      <alignment horizontal="center" vertical="top" wrapText="1"/>
    </xf>
    <xf numFmtId="0" fontId="9" fillId="2" borderId="5" xfId="0" applyFont="1" applyFill="1" applyBorder="1" applyAlignment="1">
      <alignment horizontal="center" vertical="top" wrapText="1"/>
    </xf>
    <xf numFmtId="0" fontId="8" fillId="0" borderId="3" xfId="0" applyFont="1" applyFill="1" applyBorder="1" applyAlignment="1">
      <alignment horizontal="center" vertical="top" wrapText="1"/>
    </xf>
    <xf numFmtId="0" fontId="19" fillId="0" borderId="0" xfId="0" applyFont="1" applyFill="1" applyBorder="1" applyAlignment="1" applyProtection="1">
      <alignment horizontal="right" vertical="top" wrapText="1"/>
    </xf>
    <xf numFmtId="166" fontId="19" fillId="0" borderId="8" xfId="0" applyNumberFormat="1" applyFont="1" applyBorder="1" applyAlignment="1">
      <alignment horizontal="left" vertical="top" wrapText="1"/>
    </xf>
    <xf numFmtId="0" fontId="16" fillId="0" borderId="9" xfId="0" applyFont="1" applyBorder="1" applyAlignment="1">
      <alignment horizontal="center" vertical="top" wrapText="1"/>
    </xf>
    <xf numFmtId="0" fontId="9" fillId="0" borderId="4" xfId="0" applyFont="1" applyFill="1" applyBorder="1" applyAlignment="1">
      <alignment horizontal="right" vertical="center" wrapText="1"/>
    </xf>
    <xf numFmtId="0" fontId="9" fillId="0" borderId="7" xfId="0" applyFont="1" applyFill="1" applyBorder="1" applyAlignment="1">
      <alignment vertical="center" wrapText="1"/>
    </xf>
    <xf numFmtId="0" fontId="20" fillId="0" borderId="6" xfId="0" applyFont="1" applyFill="1" applyBorder="1" applyAlignment="1">
      <alignment horizontal="right" vertical="center" wrapText="1"/>
    </xf>
    <xf numFmtId="164" fontId="20" fillId="0" borderId="8" xfId="0" applyNumberFormat="1" applyFont="1" applyFill="1" applyBorder="1" applyAlignment="1">
      <alignment horizontal="left" vertical="center" wrapText="1"/>
    </xf>
    <xf numFmtId="0" fontId="9" fillId="0" borderId="9" xfId="0" applyFont="1" applyFill="1" applyBorder="1" applyAlignment="1">
      <alignment vertical="center" wrapText="1"/>
    </xf>
    <xf numFmtId="0" fontId="8" fillId="0" borderId="9" xfId="0" applyFont="1" applyFill="1" applyBorder="1" applyAlignment="1">
      <alignment vertical="center" wrapText="1"/>
    </xf>
    <xf numFmtId="0" fontId="9" fillId="0" borderId="0" xfId="0" applyFont="1" applyFill="1" applyBorder="1" applyAlignment="1">
      <alignment horizontal="right" vertical="center" wrapText="1"/>
    </xf>
    <xf numFmtId="0" fontId="9" fillId="0" borderId="6" xfId="0" applyFont="1" applyFill="1" applyBorder="1" applyAlignment="1">
      <alignment horizontal="right" vertical="center" wrapText="1"/>
    </xf>
    <xf numFmtId="164" fontId="9" fillId="0" borderId="8" xfId="0" applyNumberFormat="1" applyFont="1" applyFill="1" applyBorder="1" applyAlignment="1">
      <alignment horizontal="left" vertical="center" wrapText="1"/>
    </xf>
    <xf numFmtId="0" fontId="9" fillId="2" borderId="4" xfId="0" applyFont="1" applyFill="1" applyBorder="1" applyAlignment="1">
      <alignment horizontal="right" vertical="center" wrapText="1"/>
    </xf>
    <xf numFmtId="0" fontId="8" fillId="2" borderId="7" xfId="0" applyFont="1" applyFill="1" applyBorder="1" applyAlignment="1">
      <alignment horizontal="center" vertical="center" wrapText="1"/>
    </xf>
    <xf numFmtId="49" fontId="9" fillId="0" borderId="8" xfId="0" applyNumberFormat="1" applyFont="1" applyFill="1" applyBorder="1" applyAlignment="1">
      <alignment vertical="center" wrapText="1"/>
    </xf>
    <xf numFmtId="0" fontId="8" fillId="0" borderId="4" xfId="0" applyFont="1" applyFill="1" applyBorder="1" applyAlignment="1">
      <alignment horizontal="center" vertical="center" wrapText="1"/>
    </xf>
    <xf numFmtId="49" fontId="8" fillId="0" borderId="8" xfId="0" applyNumberFormat="1" applyFont="1" applyFill="1" applyBorder="1" applyAlignment="1">
      <alignment wrapText="1"/>
    </xf>
    <xf numFmtId="164" fontId="19" fillId="0" borderId="0" xfId="0" applyNumberFormat="1" applyFont="1" applyFill="1" applyBorder="1" applyAlignment="1">
      <alignment horizontal="left" vertical="center" wrapText="1"/>
    </xf>
    <xf numFmtId="0" fontId="18" fillId="0" borderId="0" xfId="0" applyFont="1" applyBorder="1" applyAlignment="1">
      <alignment horizontal="center" vertical="center" wrapText="1"/>
    </xf>
    <xf numFmtId="0" fontId="18" fillId="0" borderId="7" xfId="0" applyFont="1" applyBorder="1" applyAlignment="1">
      <alignment horizontal="center" vertical="center" wrapText="1"/>
    </xf>
    <xf numFmtId="164" fontId="9" fillId="2" borderId="0" xfId="0" applyNumberFormat="1" applyFont="1" applyFill="1" applyBorder="1" applyAlignment="1">
      <alignment horizontal="left" vertical="center" wrapText="1"/>
    </xf>
    <xf numFmtId="164" fontId="9" fillId="2" borderId="8" xfId="0" applyNumberFormat="1" applyFont="1" applyFill="1" applyBorder="1" applyAlignment="1">
      <alignment horizontal="left" vertical="center" wrapText="1"/>
    </xf>
    <xf numFmtId="0" fontId="9" fillId="2" borderId="4" xfId="0" applyFont="1" applyFill="1" applyBorder="1" applyAlignment="1">
      <alignment horizontal="right" vertical="top" wrapText="1"/>
    </xf>
    <xf numFmtId="164" fontId="9" fillId="2" borderId="0" xfId="0" applyNumberFormat="1" applyFont="1" applyFill="1" applyBorder="1" applyAlignment="1">
      <alignment horizontal="left" vertical="top" wrapText="1"/>
    </xf>
    <xf numFmtId="0" fontId="9" fillId="2" borderId="6" xfId="0" applyFont="1" applyFill="1" applyBorder="1" applyAlignment="1">
      <alignment horizontal="right" vertical="top" wrapText="1"/>
    </xf>
    <xf numFmtId="164" fontId="9" fillId="2" borderId="8" xfId="0" applyNumberFormat="1" applyFont="1" applyFill="1" applyBorder="1" applyAlignment="1">
      <alignment horizontal="left" vertical="top" wrapText="1"/>
    </xf>
    <xf numFmtId="0" fontId="8" fillId="2" borderId="9" xfId="0" applyFont="1" applyFill="1" applyBorder="1" applyAlignment="1">
      <alignment horizontal="center" vertical="top" wrapText="1"/>
    </xf>
    <xf numFmtId="0" fontId="9" fillId="2" borderId="6" xfId="0" applyFont="1" applyFill="1" applyBorder="1" applyAlignment="1">
      <alignment horizontal="right" vertical="center" wrapText="1"/>
    </xf>
    <xf numFmtId="0" fontId="8" fillId="2" borderId="7" xfId="0" applyFont="1" applyFill="1" applyBorder="1" applyAlignment="1">
      <alignment vertical="center" wrapText="1"/>
    </xf>
    <xf numFmtId="49" fontId="8" fillId="0" borderId="4"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49" fontId="8" fillId="0" borderId="8" xfId="0" applyNumberFormat="1"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19" fillId="0" borderId="4" xfId="0" applyFont="1" applyFill="1" applyBorder="1" applyAlignment="1">
      <alignment horizontal="right" vertical="center" wrapText="1"/>
    </xf>
    <xf numFmtId="0" fontId="19" fillId="0" borderId="6" xfId="0" applyFont="1" applyFill="1" applyBorder="1" applyAlignment="1">
      <alignment horizontal="right" vertical="center" wrapText="1"/>
    </xf>
    <xf numFmtId="164" fontId="19" fillId="0" borderId="8" xfId="0" applyNumberFormat="1" applyFont="1" applyFill="1" applyBorder="1" applyAlignment="1">
      <alignment horizontal="left" vertical="center" wrapText="1"/>
    </xf>
    <xf numFmtId="0" fontId="9" fillId="0" borderId="6" xfId="0" applyFont="1" applyFill="1" applyBorder="1" applyAlignment="1">
      <alignment vertical="center" wrapText="1"/>
    </xf>
    <xf numFmtId="0" fontId="8" fillId="2" borderId="0" xfId="0" applyFont="1" applyFill="1" applyBorder="1" applyAlignment="1">
      <alignment horizontal="center" vertical="top" wrapText="1"/>
    </xf>
    <xf numFmtId="0" fontId="9" fillId="2" borderId="9" xfId="0" applyFont="1" applyFill="1" applyBorder="1" applyAlignment="1">
      <alignment horizontal="center" vertical="top" wrapText="1"/>
    </xf>
    <xf numFmtId="0" fontId="19" fillId="2" borderId="10" xfId="0" applyFont="1" applyFill="1" applyBorder="1" applyAlignment="1">
      <alignment horizontal="right" vertical="center" wrapText="1"/>
    </xf>
    <xf numFmtId="0" fontId="9" fillId="2" borderId="12" xfId="0" applyFont="1" applyFill="1" applyBorder="1" applyAlignment="1">
      <alignment vertical="center" wrapText="1"/>
    </xf>
    <xf numFmtId="0" fontId="9" fillId="0" borderId="4"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2" borderId="12" xfId="0" applyFont="1" applyFill="1" applyBorder="1" applyAlignment="1">
      <alignment horizontal="justify" vertical="top" wrapText="1"/>
    </xf>
    <xf numFmtId="0" fontId="8" fillId="0" borderId="3" xfId="0" applyFont="1" applyFill="1" applyBorder="1" applyAlignment="1">
      <alignment horizontal="center" vertical="center" wrapText="1"/>
    </xf>
    <xf numFmtId="0" fontId="8" fillId="0" borderId="3" xfId="0" applyFont="1" applyFill="1" applyBorder="1" applyAlignment="1">
      <alignment horizontal="justify" vertical="top" wrapText="1"/>
    </xf>
    <xf numFmtId="0" fontId="8" fillId="0" borderId="2" xfId="0" applyFont="1" applyFill="1" applyBorder="1" applyAlignment="1">
      <alignment horizontal="justify" vertical="top" wrapText="1"/>
    </xf>
    <xf numFmtId="0" fontId="8" fillId="0" borderId="1" xfId="0"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14" fontId="25" fillId="0" borderId="0" xfId="0" applyNumberFormat="1" applyFont="1" applyAlignment="1">
      <alignment horizontal="center"/>
    </xf>
    <xf numFmtId="0" fontId="24" fillId="0" borderId="1" xfId="0" applyFont="1" applyBorder="1" applyAlignment="1">
      <alignment vertical="top" wrapText="1"/>
    </xf>
    <xf numFmtId="0" fontId="8" fillId="0" borderId="1" xfId="0" applyFont="1" applyFill="1" applyBorder="1" applyAlignment="1">
      <alignment horizontal="left" vertical="top" wrapText="1"/>
    </xf>
    <xf numFmtId="49" fontId="24" fillId="0" borderId="0" xfId="0" applyNumberFormat="1" applyFont="1" applyAlignment="1">
      <alignment horizontal="left" vertical="top"/>
    </xf>
    <xf numFmtId="49" fontId="24" fillId="0" borderId="3" xfId="0" applyNumberFormat="1" applyFont="1" applyBorder="1" applyAlignment="1">
      <alignment vertical="top"/>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5" xfId="0" applyFont="1" applyBorder="1" applyAlignment="1">
      <alignment horizontal="center" vertical="center"/>
    </xf>
    <xf numFmtId="49" fontId="17" fillId="0" borderId="2" xfId="0" applyNumberFormat="1" applyFont="1" applyBorder="1" applyAlignment="1">
      <alignment vertical="top"/>
    </xf>
    <xf numFmtId="49" fontId="8" fillId="0" borderId="9" xfId="0" applyNumberFormat="1" applyFont="1" applyFill="1" applyBorder="1" applyAlignment="1">
      <alignment horizontal="center" vertical="center" wrapText="1"/>
    </xf>
    <xf numFmtId="49" fontId="24" fillId="0" borderId="5" xfId="0" applyNumberFormat="1" applyFont="1" applyBorder="1" applyAlignment="1">
      <alignment vertical="top"/>
    </xf>
    <xf numFmtId="0" fontId="24" fillId="0" borderId="0" xfId="0" applyFont="1" applyAlignment="1">
      <alignment vertical="top" wrapText="1"/>
    </xf>
    <xf numFmtId="0" fontId="24" fillId="0" borderId="14" xfId="0" applyFont="1" applyBorder="1" applyAlignment="1">
      <alignment vertical="top" wrapText="1"/>
    </xf>
    <xf numFmtId="49" fontId="8" fillId="0" borderId="15" xfId="0" applyNumberFormat="1" applyFont="1" applyFill="1" applyBorder="1" applyAlignment="1">
      <alignment horizontal="center" vertical="center" wrapText="1"/>
    </xf>
    <xf numFmtId="49" fontId="24" fillId="0" borderId="1" xfId="0" applyNumberFormat="1" applyFont="1" applyBorder="1" applyAlignment="1">
      <alignment horizontal="left" vertical="top" wrapText="1"/>
    </xf>
    <xf numFmtId="49" fontId="24" fillId="0" borderId="1" xfId="0" applyNumberFormat="1" applyFont="1" applyBorder="1" applyAlignment="1">
      <alignment horizontal="center" vertical="top" wrapText="1"/>
    </xf>
    <xf numFmtId="0" fontId="9" fillId="0" borderId="1" xfId="0" applyFont="1" applyFill="1" applyBorder="1" applyAlignment="1">
      <alignment horizontal="center" vertical="top" wrapText="1"/>
    </xf>
    <xf numFmtId="0" fontId="17" fillId="0" borderId="5" xfId="0" applyFont="1" applyBorder="1"/>
    <xf numFmtId="0" fontId="17" fillId="0" borderId="3" xfId="0" applyFont="1" applyBorder="1"/>
    <xf numFmtId="0" fontId="8" fillId="2" borderId="2" xfId="0" applyFont="1" applyFill="1" applyBorder="1" applyAlignment="1">
      <alignment horizontal="center" vertical="center" wrapText="1"/>
    </xf>
    <xf numFmtId="0" fontId="8" fillId="0" borderId="2" xfId="0" applyFont="1" applyFill="1" applyBorder="1" applyAlignment="1">
      <alignment horizontal="justify" vertical="top" wrapText="1"/>
    </xf>
    <xf numFmtId="49" fontId="24" fillId="0" borderId="5" xfId="0" applyNumberFormat="1" applyFont="1" applyBorder="1" applyAlignment="1">
      <alignment horizontal="left" vertical="top" wrapText="1"/>
    </xf>
    <xf numFmtId="49" fontId="24" fillId="0" borderId="4" xfId="0" applyNumberFormat="1" applyFont="1" applyBorder="1" applyAlignment="1">
      <alignment horizontal="left" vertical="top" wrapText="1"/>
    </xf>
    <xf numFmtId="49" fontId="23" fillId="0" borderId="6" xfId="0" applyNumberFormat="1" applyFont="1" applyBorder="1" applyAlignment="1">
      <alignment horizontal="left" vertical="top" wrapText="1"/>
    </xf>
    <xf numFmtId="0" fontId="8" fillId="0" borderId="2" xfId="0" applyFont="1" applyFill="1" applyBorder="1" applyAlignment="1">
      <alignment horizontal="justify" vertical="top" wrapText="1"/>
    </xf>
    <xf numFmtId="0" fontId="8" fillId="0" borderId="2"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24" fillId="0" borderId="0" xfId="0" applyFont="1" applyAlignment="1">
      <alignment wrapText="1"/>
    </xf>
    <xf numFmtId="0" fontId="24" fillId="0" borderId="1" xfId="0" applyNumberFormat="1" applyFont="1" applyBorder="1" applyAlignment="1">
      <alignment horizontal="left" vertical="top" wrapText="1"/>
    </xf>
    <xf numFmtId="0" fontId="24" fillId="0" borderId="2" xfId="0" applyFont="1" applyBorder="1" applyAlignment="1">
      <alignment vertical="top" wrapText="1"/>
    </xf>
    <xf numFmtId="0" fontId="24" fillId="0" borderId="2" xfId="0" applyNumberFormat="1" applyFont="1" applyBorder="1" applyAlignment="1">
      <alignment horizontal="left" vertical="top" wrapText="1"/>
    </xf>
    <xf numFmtId="49" fontId="24" fillId="0" borderId="1" xfId="0" applyNumberFormat="1" applyFont="1" applyBorder="1" applyAlignment="1">
      <alignment horizontal="center" vertical="center" wrapText="1"/>
    </xf>
    <xf numFmtId="0" fontId="24" fillId="0" borderId="1" xfId="0" applyNumberFormat="1" applyFont="1" applyBorder="1" applyAlignment="1">
      <alignment horizontal="center" vertical="center" wrapText="1"/>
    </xf>
    <xf numFmtId="14" fontId="9" fillId="2" borderId="11" xfId="0" applyNumberFormat="1" applyFont="1" applyFill="1" applyBorder="1" applyAlignment="1">
      <alignment horizontal="center" vertical="center" wrapText="1"/>
    </xf>
    <xf numFmtId="14" fontId="9" fillId="0" borderId="0" xfId="0" applyNumberFormat="1" applyFont="1" applyFill="1" applyBorder="1" applyAlignment="1">
      <alignment horizontal="left" vertical="center" wrapText="1"/>
    </xf>
    <xf numFmtId="0" fontId="13" fillId="0" borderId="5"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5" xfId="0" applyFont="1" applyFill="1" applyBorder="1" applyAlignment="1">
      <alignment horizontal="center" vertical="top" wrapText="1"/>
    </xf>
    <xf numFmtId="49" fontId="8" fillId="0" borderId="3" xfId="0" applyNumberFormat="1" applyFont="1" applyFill="1" applyBorder="1" applyAlignment="1">
      <alignment horizontal="center" vertical="top" wrapText="1"/>
    </xf>
    <xf numFmtId="16" fontId="17" fillId="0" borderId="1" xfId="0" applyNumberFormat="1" applyFont="1" applyBorder="1" applyAlignment="1">
      <alignment horizontal="center" vertical="top" wrapText="1"/>
    </xf>
    <xf numFmtId="0" fontId="8" fillId="2" borderId="3"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5" xfId="0" applyFont="1" applyFill="1" applyBorder="1" applyAlignment="1">
      <alignment horizontal="center" vertical="top" wrapText="1"/>
    </xf>
    <xf numFmtId="0" fontId="8" fillId="2" borderId="3" xfId="0" applyFont="1" applyFill="1" applyBorder="1" applyAlignment="1">
      <alignment horizontal="center" vertical="center" wrapText="1"/>
    </xf>
    <xf numFmtId="0" fontId="8" fillId="0" borderId="7" xfId="0" applyFont="1" applyFill="1" applyBorder="1" applyAlignment="1">
      <alignment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24" fillId="0" borderId="14" xfId="0" applyNumberFormat="1" applyFont="1" applyBorder="1" applyAlignment="1">
      <alignment horizontal="center" vertical="center" wrapText="1"/>
    </xf>
    <xf numFmtId="0" fontId="24" fillId="0" borderId="13" xfId="0" applyNumberFormat="1" applyFont="1" applyBorder="1" applyAlignment="1">
      <alignment horizontal="center" vertical="center" wrapText="1"/>
    </xf>
    <xf numFmtId="0" fontId="24" fillId="0" borderId="15" xfId="0" applyNumberFormat="1" applyFont="1" applyBorder="1" applyAlignment="1">
      <alignment horizontal="center" vertical="center" wrapText="1"/>
    </xf>
    <xf numFmtId="49" fontId="24" fillId="0" borderId="14" xfId="0" applyNumberFormat="1" applyFont="1"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3" xfId="0" applyNumberFormat="1" applyBorder="1" applyAlignment="1">
      <alignment horizontal="center" vertical="center" wrapText="1"/>
    </xf>
    <xf numFmtId="0" fontId="0" fillId="0" borderId="15" xfId="0" applyNumberFormat="1" applyBorder="1" applyAlignment="1">
      <alignment horizontal="center" vertical="center" wrapText="1"/>
    </xf>
    <xf numFmtId="49" fontId="24" fillId="0" borderId="14" xfId="0" applyNumberFormat="1" applyFont="1" applyBorder="1" applyAlignment="1">
      <alignment horizontal="center" vertical="top" wrapText="1"/>
    </xf>
    <xf numFmtId="0" fontId="0" fillId="0" borderId="13" xfId="0" applyBorder="1" applyAlignment="1">
      <alignment horizontal="center" vertical="top" wrapText="1"/>
    </xf>
    <xf numFmtId="0" fontId="0" fillId="0" borderId="15" xfId="0" applyBorder="1" applyAlignment="1">
      <alignment horizontal="center" vertical="top" wrapText="1"/>
    </xf>
    <xf numFmtId="49" fontId="24" fillId="0" borderId="10" xfId="0" applyNumberFormat="1" applyFont="1" applyBorder="1" applyAlignment="1">
      <alignment horizontal="center" vertical="top" wrapText="1"/>
    </xf>
    <xf numFmtId="0" fontId="17" fillId="0" borderId="11" xfId="0" applyFont="1" applyBorder="1" applyAlignment="1">
      <alignment horizontal="center" vertical="top" wrapText="1"/>
    </xf>
    <xf numFmtId="0" fontId="17" fillId="0" borderId="12" xfId="0" applyFont="1" applyBorder="1" applyAlignment="1">
      <alignment horizontal="center" vertical="top" wrapText="1"/>
    </xf>
    <xf numFmtId="0" fontId="9" fillId="0" borderId="0" xfId="0" applyFont="1" applyFill="1" applyAlignment="1">
      <alignment horizontal="center" vertical="center" wrapText="1"/>
    </xf>
    <xf numFmtId="164" fontId="9" fillId="2" borderId="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2" xfId="0" applyFont="1" applyFill="1" applyBorder="1" applyAlignment="1">
      <alignment horizontal="center" vertical="center" wrapText="1"/>
    </xf>
    <xf numFmtId="49" fontId="14" fillId="0" borderId="0" xfId="0" applyNumberFormat="1" applyFont="1" applyFill="1" applyBorder="1" applyAlignment="1">
      <alignment horizontal="center" wrapText="1"/>
    </xf>
    <xf numFmtId="0" fontId="3" fillId="0" borderId="0" xfId="0" applyFont="1" applyFill="1" applyBorder="1" applyAlignment="1">
      <alignment horizontal="right" vertical="center" wrapText="1"/>
    </xf>
    <xf numFmtId="0" fontId="8" fillId="0" borderId="0" xfId="0" applyFont="1" applyFill="1" applyBorder="1" applyAlignment="1">
      <alignment horizontal="right" vertical="center" wrapText="1"/>
    </xf>
    <xf numFmtId="164" fontId="14" fillId="2" borderId="0" xfId="0" applyNumberFormat="1" applyFont="1" applyFill="1" applyBorder="1" applyAlignment="1">
      <alignment horizontal="center" wrapText="1"/>
    </xf>
    <xf numFmtId="0" fontId="9" fillId="0" borderId="0" xfId="0" applyFont="1" applyFill="1" applyBorder="1" applyAlignment="1">
      <alignment horizontal="center" wrapText="1"/>
    </xf>
    <xf numFmtId="0" fontId="8" fillId="0" borderId="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3"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13" fillId="0" borderId="2" xfId="0" applyFont="1" applyFill="1" applyBorder="1" applyAlignment="1">
      <alignment horizontal="center" vertical="top" wrapText="1"/>
    </xf>
    <xf numFmtId="0" fontId="17" fillId="0" borderId="5" xfId="0" applyFont="1" applyBorder="1"/>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7" fillId="0" borderId="3" xfId="0" applyFont="1" applyBorder="1"/>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17" fillId="0" borderId="4" xfId="0" applyFont="1" applyBorder="1" applyAlignment="1">
      <alignment wrapText="1"/>
    </xf>
    <xf numFmtId="0" fontId="17" fillId="0" borderId="0" xfId="0" applyFont="1" applyAlignment="1">
      <alignment wrapText="1"/>
    </xf>
    <xf numFmtId="0" fontId="17" fillId="0" borderId="7" xfId="0" applyFont="1" applyBorder="1" applyAlignment="1">
      <alignment wrapText="1"/>
    </xf>
    <xf numFmtId="0" fontId="17" fillId="0" borderId="3" xfId="0" applyFont="1" applyBorder="1" applyAlignment="1">
      <alignment horizontal="center" vertical="top" wrapText="1"/>
    </xf>
    <xf numFmtId="0" fontId="8" fillId="0" borderId="6"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164" fontId="8" fillId="0" borderId="4" xfId="0" applyNumberFormat="1" applyFont="1" applyFill="1" applyBorder="1" applyAlignment="1">
      <alignment horizontal="center" vertical="center" wrapText="1"/>
    </xf>
    <xf numFmtId="164" fontId="8" fillId="0" borderId="0" xfId="0" applyNumberFormat="1" applyFont="1" applyFill="1" applyBorder="1" applyAlignment="1">
      <alignment horizontal="center" vertical="center" wrapText="1"/>
    </xf>
    <xf numFmtId="164" fontId="8" fillId="0" borderId="7"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9" fillId="0" borderId="14" xfId="0" applyFont="1" applyFill="1" applyBorder="1" applyAlignment="1">
      <alignment horizontal="center" vertical="top" wrapText="1"/>
    </xf>
    <xf numFmtId="0" fontId="9" fillId="0" borderId="13" xfId="0" applyFont="1" applyFill="1" applyBorder="1" applyAlignment="1">
      <alignment horizontal="center" vertical="top" wrapText="1"/>
    </xf>
    <xf numFmtId="0" fontId="9" fillId="0" borderId="15" xfId="0" applyFont="1" applyFill="1" applyBorder="1" applyAlignment="1">
      <alignment horizontal="center" vertical="top" wrapText="1"/>
    </xf>
    <xf numFmtId="0" fontId="8" fillId="0" borderId="14"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0" fillId="0" borderId="6"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9" fillId="0" borderId="4" xfId="0" applyFont="1" applyFill="1"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49" fontId="9" fillId="0" borderId="6" xfId="0" applyNumberFormat="1" applyFont="1" applyFill="1" applyBorder="1" applyAlignment="1">
      <alignment horizontal="center" vertical="center" wrapText="1"/>
    </xf>
    <xf numFmtId="49" fontId="9" fillId="0" borderId="8"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8" fillId="0" borderId="10" xfId="0" applyNumberFormat="1" applyFont="1" applyFill="1" applyBorder="1" applyAlignment="1">
      <alignment horizontal="center" vertical="center" wrapText="1"/>
    </xf>
    <xf numFmtId="164" fontId="8" fillId="2" borderId="10" xfId="0" applyNumberFormat="1"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15" xfId="0" applyFont="1" applyFill="1" applyBorder="1" applyAlignment="1">
      <alignment horizontal="center" vertical="top" wrapText="1"/>
    </xf>
    <xf numFmtId="0" fontId="8" fillId="0" borderId="10"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5" xfId="0" applyFont="1" applyFill="1" applyBorder="1" applyAlignment="1">
      <alignment horizontal="center" vertical="top" wrapText="1"/>
    </xf>
    <xf numFmtId="164" fontId="19" fillId="2" borderId="0" xfId="0" applyNumberFormat="1" applyFont="1" applyFill="1" applyBorder="1" applyAlignment="1">
      <alignment horizontal="left" vertical="center" wrapText="1"/>
    </xf>
    <xf numFmtId="164" fontId="19" fillId="2" borderId="8" xfId="0" applyNumberFormat="1" applyFont="1" applyFill="1" applyBorder="1" applyAlignment="1">
      <alignment horizontal="left" vertical="center"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4" xfId="0" applyFont="1" applyFill="1" applyBorder="1" applyAlignment="1">
      <alignment horizontal="center" vertical="center" wrapText="1"/>
    </xf>
    <xf numFmtId="164" fontId="9" fillId="2" borderId="4" xfId="0" applyNumberFormat="1" applyFont="1" applyFill="1" applyBorder="1" applyAlignment="1">
      <alignment horizontal="center" vertical="center" wrapText="1"/>
    </xf>
    <xf numFmtId="164" fontId="9" fillId="0" borderId="4" xfId="0" applyNumberFormat="1" applyFont="1" applyFill="1" applyBorder="1" applyAlignment="1">
      <alignment horizontal="center" vertical="center" wrapText="1"/>
    </xf>
    <xf numFmtId="164" fontId="9" fillId="0" borderId="6" xfId="0" applyNumberFormat="1"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8" fillId="2" borderId="11" xfId="0" applyFont="1" applyFill="1" applyBorder="1" applyAlignment="1">
      <alignment horizontal="center" vertical="center"/>
    </xf>
    <xf numFmtId="0" fontId="18" fillId="2" borderId="12" xfId="0" applyFont="1" applyFill="1" applyBorder="1" applyAlignment="1">
      <alignment horizontal="center" vertical="center"/>
    </xf>
    <xf numFmtId="0" fontId="9" fillId="0" borderId="0"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19" fillId="2" borderId="4" xfId="0" applyFont="1" applyFill="1" applyBorder="1" applyAlignment="1">
      <alignment horizontal="right" vertical="center" wrapText="1"/>
    </xf>
    <xf numFmtId="0" fontId="16" fillId="2" borderId="6" xfId="0" applyFont="1" applyFill="1" applyBorder="1" applyAlignment="1">
      <alignment horizontal="right"/>
    </xf>
    <xf numFmtId="0" fontId="13" fillId="0" borderId="3" xfId="0" applyFont="1" applyFill="1" applyBorder="1" applyAlignment="1">
      <alignment horizontal="center" vertical="center" wrapText="1"/>
    </xf>
    <xf numFmtId="0" fontId="13" fillId="0" borderId="5" xfId="0" applyFont="1" applyFill="1" applyBorder="1" applyAlignment="1">
      <alignment horizontal="center" vertical="center" wrapText="1"/>
    </xf>
    <xf numFmtId="164" fontId="9" fillId="0" borderId="6" xfId="0" applyNumberFormat="1" applyFont="1" applyFill="1" applyBorder="1" applyAlignment="1">
      <alignment horizontal="center" wrapText="1"/>
    </xf>
    <xf numFmtId="0" fontId="0" fillId="0" borderId="8" xfId="0" applyBorder="1" applyAlignment="1">
      <alignment horizontal="center"/>
    </xf>
    <xf numFmtId="0" fontId="0" fillId="0" borderId="9" xfId="0" applyBorder="1" applyAlignment="1">
      <alignment horizontal="center"/>
    </xf>
    <xf numFmtId="49" fontId="8" fillId="0" borderId="14"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164" fontId="19" fillId="0" borderId="6" xfId="0" applyNumberFormat="1" applyFont="1" applyFill="1" applyBorder="1" applyAlignment="1">
      <alignment horizontal="center" vertical="center" wrapText="1"/>
    </xf>
    <xf numFmtId="0" fontId="18" fillId="0" borderId="0" xfId="0" applyFont="1" applyBorder="1" applyAlignment="1">
      <alignment horizontal="center" vertical="center" wrapText="1"/>
    </xf>
    <xf numFmtId="0" fontId="18" fillId="0" borderId="7" xfId="0" applyFont="1" applyBorder="1" applyAlignment="1">
      <alignment horizontal="center" vertical="center" wrapText="1"/>
    </xf>
    <xf numFmtId="0" fontId="17" fillId="0" borderId="11" xfId="0" applyFont="1" applyBorder="1"/>
    <xf numFmtId="0" fontId="17" fillId="0" borderId="12" xfId="0" applyFont="1" applyBorder="1"/>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3" fillId="0" borderId="2" xfId="0" applyFont="1" applyBorder="1" applyAlignment="1">
      <alignment horizontal="justify" vertical="top" wrapText="1"/>
    </xf>
    <xf numFmtId="0" fontId="0" fillId="0" borderId="3" xfId="0" applyBorder="1" applyAlignment="1">
      <alignment horizontal="justify" vertical="top" wrapText="1"/>
    </xf>
    <xf numFmtId="0" fontId="0" fillId="0" borderId="0" xfId="0" applyFill="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9" xfId="0" applyFill="1" applyBorder="1" applyAlignment="1">
      <alignment horizontal="center" vertical="center" wrapText="1"/>
    </xf>
    <xf numFmtId="164" fontId="9" fillId="0" borderId="10" xfId="0" applyNumberFormat="1" applyFont="1" applyFill="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0" xfId="0" applyAlignment="1">
      <alignment horizontal="center" wrapText="1"/>
    </xf>
    <xf numFmtId="0" fontId="0" fillId="0" borderId="7" xfId="0" applyBorder="1" applyAlignment="1">
      <alignment horizontal="center" wrapText="1"/>
    </xf>
    <xf numFmtId="164" fontId="21" fillId="0" borderId="4" xfId="0" applyNumberFormat="1" applyFont="1" applyFill="1" applyBorder="1" applyAlignment="1">
      <alignment vertical="center" wrapText="1"/>
    </xf>
    <xf numFmtId="0" fontId="0" fillId="0" borderId="0" xfId="0" applyAlignment="1">
      <alignment vertical="center" wrapText="1"/>
    </xf>
    <xf numFmtId="0" fontId="0" fillId="0" borderId="7" xfId="0" applyBorder="1" applyAlignment="1">
      <alignment vertical="center" wrapText="1"/>
    </xf>
    <xf numFmtId="49" fontId="24" fillId="0" borderId="10"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6" xfId="0" applyFont="1" applyBorder="1" applyAlignment="1">
      <alignment horizontal="left" vertical="top" wrapText="1"/>
    </xf>
    <xf numFmtId="49" fontId="24" fillId="0" borderId="4" xfId="0" applyNumberFormat="1" applyFont="1" applyBorder="1" applyAlignment="1">
      <alignment horizontal="center" vertical="top" wrapText="1"/>
    </xf>
    <xf numFmtId="0" fontId="17" fillId="0" borderId="0" xfId="0" applyFont="1" applyAlignment="1">
      <alignment horizontal="center" vertical="top" wrapText="1"/>
    </xf>
    <xf numFmtId="0" fontId="17" fillId="0" borderId="7" xfId="0" applyFont="1" applyBorder="1" applyAlignment="1">
      <alignment horizontal="center" vertical="top" wrapText="1"/>
    </xf>
    <xf numFmtId="49" fontId="24" fillId="0" borderId="6" xfId="0" applyNumberFormat="1" applyFont="1" applyBorder="1" applyAlignment="1">
      <alignment horizontal="center" vertical="top" wrapText="1"/>
    </xf>
    <xf numFmtId="0" fontId="17" fillId="0" borderId="8" xfId="0" applyFont="1" applyBorder="1" applyAlignment="1">
      <alignment horizontal="center" vertical="top" wrapText="1"/>
    </xf>
    <xf numFmtId="0" fontId="17" fillId="0" borderId="9" xfId="0" applyFont="1" applyBorder="1" applyAlignment="1">
      <alignment horizontal="center" vertical="top" wrapText="1"/>
    </xf>
    <xf numFmtId="49" fontId="24" fillId="0" borderId="2" xfId="0" applyNumberFormat="1" applyFont="1"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8" fillId="0" borderId="2" xfId="0" applyFont="1" applyFill="1" applyBorder="1" applyAlignment="1">
      <alignment horizontal="justify" vertical="top" wrapText="1"/>
    </xf>
    <xf numFmtId="0" fontId="0" fillId="0" borderId="3" xfId="0" applyBorder="1" applyAlignment="1">
      <alignment vertical="top" wrapText="1"/>
    </xf>
    <xf numFmtId="0" fontId="0" fillId="0" borderId="5" xfId="0" applyBorder="1" applyAlignment="1">
      <alignment vertical="top" wrapText="1"/>
    </xf>
    <xf numFmtId="0" fontId="17" fillId="0" borderId="5" xfId="0" applyFont="1" applyBorder="1" applyAlignment="1">
      <alignment horizontal="center" vertical="top" wrapText="1"/>
    </xf>
    <xf numFmtId="0" fontId="24" fillId="0" borderId="14"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5" xfId="0" applyFont="1" applyBorder="1" applyAlignment="1">
      <alignment horizontal="center" vertical="center" wrapText="1"/>
    </xf>
    <xf numFmtId="0" fontId="19" fillId="0" borderId="6" xfId="0" applyFont="1" applyBorder="1" applyAlignment="1">
      <alignment horizontal="center" vertical="top" wrapText="1"/>
    </xf>
    <xf numFmtId="0" fontId="0" fillId="0" borderId="8" xfId="0" applyBorder="1" applyAlignment="1">
      <alignment vertical="top" wrapText="1"/>
    </xf>
    <xf numFmtId="0" fontId="0" fillId="0" borderId="9" xfId="0" applyBorder="1" applyAlignment="1">
      <alignment vertical="top"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164" fontId="19" fillId="2" borderId="4" xfId="0" applyNumberFormat="1" applyFont="1" applyFill="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164" fontId="9" fillId="0" borderId="4" xfId="0" applyNumberFormat="1" applyFont="1" applyFill="1" applyBorder="1" applyAlignment="1">
      <alignment horizontal="left" wrapText="1"/>
    </xf>
    <xf numFmtId="0" fontId="17" fillId="0" borderId="0" xfId="0" applyFont="1" applyBorder="1" applyAlignment="1">
      <alignment horizontal="left"/>
    </xf>
    <xf numFmtId="0" fontId="17" fillId="0" borderId="7" xfId="0" applyFont="1" applyBorder="1" applyAlignment="1">
      <alignment horizontal="left"/>
    </xf>
    <xf numFmtId="0" fontId="6" fillId="2" borderId="0" xfId="0" applyFont="1" applyFill="1" applyAlignment="1">
      <alignment horizontal="center"/>
    </xf>
    <xf numFmtId="0" fontId="0" fillId="2" borderId="0" xfId="0" applyFill="1" applyAlignment="1">
      <alignment horizontal="center"/>
    </xf>
  </cellXfs>
  <cellStyles count="1">
    <cellStyle name="Обычный" xfId="0" builtinId="0"/>
  </cellStyles>
  <dxfs count="72">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89"/>
  <sheetViews>
    <sheetView tabSelected="1" topLeftCell="A279" zoomScale="90" zoomScaleNormal="90" zoomScaleSheetLayoutView="70" zoomScalePageLayoutView="70" workbookViewId="0">
      <selection activeCell="I297" sqref="I297"/>
    </sheetView>
  </sheetViews>
  <sheetFormatPr defaultColWidth="18.5703125" defaultRowHeight="18.75" x14ac:dyDescent="0.3"/>
  <cols>
    <col min="1" max="1" width="6.140625" style="14" customWidth="1"/>
    <col min="2" max="2" width="69.28515625" style="10" customWidth="1"/>
    <col min="3" max="3" width="16.140625" style="12" customWidth="1"/>
    <col min="4" max="4" width="29.42578125" style="9" customWidth="1"/>
    <col min="5" max="5" width="18.7109375" style="13" customWidth="1"/>
    <col min="6" max="6" width="86" style="11" bestFit="1" customWidth="1"/>
    <col min="7" max="7" width="2.7109375" style="7" hidden="1" customWidth="1"/>
    <col min="8" max="16384" width="18.5703125" style="7"/>
  </cols>
  <sheetData>
    <row r="1" spans="1:11" ht="15.75" customHeight="1" x14ac:dyDescent="0.3">
      <c r="A1" s="208" t="s">
        <v>115</v>
      </c>
      <c r="B1" s="208"/>
      <c r="C1" s="209" t="s">
        <v>610</v>
      </c>
      <c r="D1" s="210"/>
      <c r="E1" s="210"/>
      <c r="F1" s="210"/>
    </row>
    <row r="2" spans="1:11" ht="116.25" customHeight="1" x14ac:dyDescent="0.3">
      <c r="A2" s="211">
        <v>42182</v>
      </c>
      <c r="B2" s="211"/>
      <c r="C2" s="210"/>
      <c r="D2" s="210"/>
      <c r="E2" s="210"/>
      <c r="F2" s="210"/>
    </row>
    <row r="3" spans="1:11" ht="18" customHeight="1" x14ac:dyDescent="0.3">
      <c r="A3" s="212" t="s">
        <v>123</v>
      </c>
      <c r="B3" s="212"/>
      <c r="C3" s="212"/>
      <c r="D3" s="212"/>
      <c r="E3" s="212"/>
      <c r="F3" s="212"/>
    </row>
    <row r="4" spans="1:11" ht="22.5" customHeight="1" x14ac:dyDescent="0.3">
      <c r="A4" s="203" t="s">
        <v>363</v>
      </c>
      <c r="B4" s="203"/>
      <c r="C4" s="203"/>
      <c r="D4" s="203"/>
      <c r="E4" s="203"/>
      <c r="F4" s="203"/>
    </row>
    <row r="5" spans="1:11" ht="17.25" customHeight="1" x14ac:dyDescent="0.3">
      <c r="A5" s="204" t="s">
        <v>364</v>
      </c>
      <c r="B5" s="204"/>
      <c r="C5" s="204"/>
      <c r="D5" s="204"/>
      <c r="E5" s="204"/>
      <c r="F5" s="204"/>
    </row>
    <row r="6" spans="1:11" ht="37.5" x14ac:dyDescent="0.3">
      <c r="A6" s="153" t="s">
        <v>350</v>
      </c>
      <c r="B6" s="8" t="s">
        <v>191</v>
      </c>
      <c r="C6" s="229" t="s">
        <v>116</v>
      </c>
      <c r="D6" s="230"/>
      <c r="E6" s="231"/>
      <c r="F6" s="8" t="s">
        <v>117</v>
      </c>
    </row>
    <row r="7" spans="1:11" ht="36.75" customHeight="1" x14ac:dyDescent="0.3">
      <c r="A7" s="224" t="s">
        <v>326</v>
      </c>
      <c r="B7" s="224"/>
      <c r="C7" s="224"/>
      <c r="D7" s="224"/>
      <c r="E7" s="224"/>
      <c r="F7" s="224"/>
    </row>
    <row r="8" spans="1:11" s="55" customFormat="1" ht="40.5" customHeight="1" x14ac:dyDescent="0.3">
      <c r="A8" s="227" t="s">
        <v>0</v>
      </c>
      <c r="B8" s="318" t="s">
        <v>380</v>
      </c>
      <c r="C8" s="205" t="s">
        <v>562</v>
      </c>
      <c r="D8" s="234"/>
      <c r="E8" s="235"/>
      <c r="F8" s="232" t="s">
        <v>361</v>
      </c>
    </row>
    <row r="9" spans="1:11" s="41" customFormat="1" ht="15.75" x14ac:dyDescent="0.25">
      <c r="A9" s="239"/>
      <c r="B9" s="319"/>
      <c r="C9" s="236"/>
      <c r="D9" s="237"/>
      <c r="E9" s="238"/>
      <c r="F9" s="233"/>
    </row>
    <row r="10" spans="1:11" s="41" customFormat="1" ht="40.5" customHeight="1" x14ac:dyDescent="0.25">
      <c r="A10" s="173"/>
      <c r="B10" s="56" t="s">
        <v>381</v>
      </c>
      <c r="C10" s="354" t="s">
        <v>395</v>
      </c>
      <c r="D10" s="355"/>
      <c r="E10" s="356"/>
      <c r="F10" s="228"/>
    </row>
    <row r="11" spans="1:11" s="55" customFormat="1" ht="55.5" customHeight="1" x14ac:dyDescent="0.3">
      <c r="A11" s="57" t="s">
        <v>1</v>
      </c>
      <c r="B11" s="58" t="s">
        <v>112</v>
      </c>
      <c r="C11" s="205" t="s">
        <v>563</v>
      </c>
      <c r="D11" s="206"/>
      <c r="E11" s="207"/>
      <c r="F11" s="227" t="s">
        <v>362</v>
      </c>
      <c r="K11" s="59"/>
    </row>
    <row r="12" spans="1:11" s="41" customFormat="1" x14ac:dyDescent="0.25">
      <c r="A12" s="57"/>
      <c r="B12" s="56" t="s">
        <v>111</v>
      </c>
      <c r="C12" s="85"/>
      <c r="D12" s="86"/>
      <c r="E12" s="87"/>
      <c r="F12" s="228"/>
      <c r="K12" s="60"/>
    </row>
    <row r="13" spans="1:11" ht="36.75" customHeight="1" x14ac:dyDescent="0.3">
      <c r="A13" s="215" t="s">
        <v>401</v>
      </c>
      <c r="B13" s="46" t="s">
        <v>398</v>
      </c>
      <c r="C13" s="243" t="s">
        <v>564</v>
      </c>
      <c r="D13" s="244"/>
      <c r="E13" s="245"/>
      <c r="F13" s="213" t="s">
        <v>247</v>
      </c>
    </row>
    <row r="14" spans="1:11" s="20" customFormat="1" ht="38.25" customHeight="1" x14ac:dyDescent="0.25">
      <c r="A14" s="216"/>
      <c r="B14" s="39" t="s">
        <v>396</v>
      </c>
      <c r="C14" s="88"/>
      <c r="D14" s="136">
        <v>44005</v>
      </c>
      <c r="E14" s="89"/>
      <c r="F14" s="218"/>
    </row>
    <row r="15" spans="1:11" s="16" customFormat="1" x14ac:dyDescent="0.25">
      <c r="A15" s="217"/>
      <c r="B15" s="40" t="s">
        <v>397</v>
      </c>
      <c r="C15" s="90"/>
      <c r="D15" s="91"/>
      <c r="E15" s="92"/>
      <c r="F15" s="214"/>
    </row>
    <row r="16" spans="1:11" ht="48.75" customHeight="1" x14ac:dyDescent="0.3">
      <c r="A16" s="215" t="s">
        <v>2</v>
      </c>
      <c r="B16" s="46" t="s">
        <v>295</v>
      </c>
      <c r="C16" s="221" t="s">
        <v>565</v>
      </c>
      <c r="D16" s="225"/>
      <c r="E16" s="226"/>
      <c r="F16" s="213" t="s">
        <v>247</v>
      </c>
    </row>
    <row r="17" spans="1:6" ht="16.5" customHeight="1" x14ac:dyDescent="0.3">
      <c r="A17" s="216"/>
      <c r="B17" s="73"/>
      <c r="C17" s="332"/>
      <c r="D17" s="333"/>
      <c r="E17" s="334"/>
      <c r="F17" s="218"/>
    </row>
    <row r="18" spans="1:6" ht="16.5" hidden="1" customHeight="1" x14ac:dyDescent="0.3">
      <c r="A18" s="216"/>
      <c r="B18" s="47"/>
      <c r="C18" s="246"/>
      <c r="D18" s="247"/>
      <c r="E18" s="248"/>
      <c r="F18" s="218"/>
    </row>
    <row r="19" spans="1:6" s="16" customFormat="1" x14ac:dyDescent="0.3">
      <c r="A19" s="216"/>
      <c r="B19" s="39" t="s">
        <v>351</v>
      </c>
      <c r="C19"/>
      <c r="D19" s="137">
        <v>44007</v>
      </c>
      <c r="E19"/>
      <c r="F19" s="218"/>
    </row>
    <row r="20" spans="1:6" s="20" customFormat="1" ht="17.25" customHeight="1" x14ac:dyDescent="0.25">
      <c r="A20" s="217"/>
      <c r="B20" s="40" t="s">
        <v>352</v>
      </c>
      <c r="C20"/>
      <c r="D20"/>
      <c r="E20"/>
      <c r="F20" s="214"/>
    </row>
    <row r="21" spans="1:6" s="20" customFormat="1" ht="130.5" customHeight="1" x14ac:dyDescent="0.25">
      <c r="A21" s="215" t="s">
        <v>3</v>
      </c>
      <c r="B21" s="63" t="s">
        <v>374</v>
      </c>
      <c r="C21" s="221" t="s">
        <v>566</v>
      </c>
      <c r="D21" s="222"/>
      <c r="E21" s="223"/>
      <c r="F21" s="213" t="s">
        <v>247</v>
      </c>
    </row>
    <row r="22" spans="1:6" s="20" customFormat="1" x14ac:dyDescent="0.25">
      <c r="A22" s="217"/>
      <c r="B22" s="40" t="s">
        <v>352</v>
      </c>
      <c r="C22" s="249" t="s">
        <v>399</v>
      </c>
      <c r="D22" s="250"/>
      <c r="E22" s="220"/>
      <c r="F22" s="214"/>
    </row>
    <row r="23" spans="1:6" s="16" customFormat="1" x14ac:dyDescent="0.25">
      <c r="A23" s="224" t="s">
        <v>353</v>
      </c>
      <c r="B23" s="224"/>
      <c r="C23" s="224"/>
      <c r="D23" s="224"/>
      <c r="E23" s="224"/>
      <c r="F23" s="224"/>
    </row>
    <row r="24" spans="1:6" s="16" customFormat="1" ht="84" customHeight="1" x14ac:dyDescent="0.25">
      <c r="A24" s="174" t="s">
        <v>4</v>
      </c>
      <c r="B24" s="72" t="s">
        <v>327</v>
      </c>
      <c r="C24" s="221" t="s">
        <v>306</v>
      </c>
      <c r="D24" s="225"/>
      <c r="E24" s="226"/>
      <c r="F24" s="76" t="s">
        <v>248</v>
      </c>
    </row>
    <row r="25" spans="1:6" s="20" customFormat="1" x14ac:dyDescent="0.25">
      <c r="A25" s="84"/>
      <c r="B25" s="18" t="s">
        <v>211</v>
      </c>
      <c r="C25" s="294" t="s">
        <v>567</v>
      </c>
      <c r="D25" s="269"/>
      <c r="E25" s="270"/>
      <c r="F25" s="77"/>
    </row>
    <row r="26" spans="1:6" s="20" customFormat="1" x14ac:dyDescent="0.25">
      <c r="A26" s="84"/>
      <c r="B26" s="18" t="s">
        <v>354</v>
      </c>
      <c r="C26" s="94"/>
      <c r="D26" s="9"/>
      <c r="E26" s="79"/>
      <c r="F26" s="77"/>
    </row>
    <row r="27" spans="1:6" s="20" customFormat="1" ht="63" customHeight="1" x14ac:dyDescent="0.25">
      <c r="A27" s="179" t="s">
        <v>5</v>
      </c>
      <c r="B27" s="45" t="s">
        <v>203</v>
      </c>
      <c r="C27" s="221" t="s">
        <v>205</v>
      </c>
      <c r="D27" s="222"/>
      <c r="E27" s="223"/>
      <c r="F27" s="218" t="s">
        <v>620</v>
      </c>
    </row>
    <row r="28" spans="1:6" s="20" customFormat="1" ht="39.75" customHeight="1" x14ac:dyDescent="0.25">
      <c r="A28" s="180"/>
      <c r="B28" s="183"/>
      <c r="C28" s="294" t="s">
        <v>568</v>
      </c>
      <c r="D28" s="320"/>
      <c r="E28" s="321"/>
      <c r="F28" s="219"/>
    </row>
    <row r="29" spans="1:6" s="16" customFormat="1" ht="31.5" customHeight="1" x14ac:dyDescent="0.25">
      <c r="A29" s="181"/>
      <c r="B29" s="19" t="s">
        <v>204</v>
      </c>
      <c r="C29" s="249" t="s">
        <v>400</v>
      </c>
      <c r="D29" s="322"/>
      <c r="E29" s="323"/>
      <c r="F29" s="220"/>
    </row>
    <row r="30" spans="1:6" s="16" customFormat="1" ht="14.25" customHeight="1" x14ac:dyDescent="0.25">
      <c r="A30" s="185"/>
      <c r="B30" s="40" t="s">
        <v>278</v>
      </c>
      <c r="C30" s="186"/>
      <c r="D30" s="187"/>
      <c r="E30" s="188"/>
      <c r="F30" s="184"/>
    </row>
    <row r="31" spans="1:6" s="20" customFormat="1" ht="37.5" x14ac:dyDescent="0.25">
      <c r="A31" s="215" t="s">
        <v>6</v>
      </c>
      <c r="B31" s="46" t="s">
        <v>213</v>
      </c>
      <c r="C31" s="324" t="s">
        <v>569</v>
      </c>
      <c r="D31" s="325"/>
      <c r="E31" s="326"/>
      <c r="F31" s="213" t="s">
        <v>142</v>
      </c>
    </row>
    <row r="32" spans="1:6" s="20" customFormat="1" ht="57" customHeight="1" x14ac:dyDescent="0.25">
      <c r="A32" s="217"/>
      <c r="B32" s="40" t="s">
        <v>125</v>
      </c>
      <c r="C32" s="327"/>
      <c r="D32" s="328"/>
      <c r="E32" s="329"/>
      <c r="F32" s="214"/>
    </row>
    <row r="33" spans="1:6" s="20" customFormat="1" ht="123" customHeight="1" x14ac:dyDescent="0.25">
      <c r="A33" s="215" t="s">
        <v>7</v>
      </c>
      <c r="B33" s="46" t="s">
        <v>126</v>
      </c>
      <c r="C33" s="221" t="s">
        <v>127</v>
      </c>
      <c r="D33" s="225"/>
      <c r="E33" s="226"/>
      <c r="F33" s="213" t="s">
        <v>131</v>
      </c>
    </row>
    <row r="34" spans="1:6" s="20" customFormat="1" ht="3" customHeight="1" x14ac:dyDescent="0.25">
      <c r="A34" s="217"/>
      <c r="B34" s="38" t="s">
        <v>128</v>
      </c>
      <c r="C34" s="240"/>
      <c r="D34" s="241"/>
      <c r="E34" s="242"/>
      <c r="F34" s="214"/>
    </row>
    <row r="35" spans="1:6" s="20" customFormat="1" ht="63" customHeight="1" x14ac:dyDescent="0.25">
      <c r="A35" s="215" t="s">
        <v>8</v>
      </c>
      <c r="B35" s="45" t="s">
        <v>129</v>
      </c>
      <c r="C35" s="221" t="s">
        <v>130</v>
      </c>
      <c r="D35" s="225"/>
      <c r="E35" s="226"/>
      <c r="F35" s="213" t="s">
        <v>131</v>
      </c>
    </row>
    <row r="36" spans="1:6" s="16" customFormat="1" ht="21" customHeight="1" x14ac:dyDescent="0.25">
      <c r="A36" s="216"/>
      <c r="B36" s="18" t="s">
        <v>132</v>
      </c>
      <c r="C36" s="294" t="s">
        <v>402</v>
      </c>
      <c r="D36" s="330"/>
      <c r="E36" s="331"/>
      <c r="F36" s="218"/>
    </row>
    <row r="37" spans="1:6" s="20" customFormat="1" ht="59.25" customHeight="1" x14ac:dyDescent="0.25">
      <c r="A37" s="215" t="s">
        <v>9</v>
      </c>
      <c r="B37" s="46" t="s">
        <v>346</v>
      </c>
      <c r="C37" s="221" t="s">
        <v>219</v>
      </c>
      <c r="D37" s="225"/>
      <c r="E37" s="226"/>
      <c r="F37" s="213" t="s">
        <v>131</v>
      </c>
    </row>
    <row r="38" spans="1:6" s="16" customFormat="1" ht="33" customHeight="1" x14ac:dyDescent="0.25">
      <c r="A38" s="217"/>
      <c r="B38" s="40" t="s">
        <v>220</v>
      </c>
      <c r="C38" s="295" t="s">
        <v>403</v>
      </c>
      <c r="D38" s="296"/>
      <c r="E38" s="297"/>
      <c r="F38" s="214"/>
    </row>
    <row r="39" spans="1:6" s="16" customFormat="1" ht="45" customHeight="1" x14ac:dyDescent="0.25">
      <c r="A39" s="215" t="s">
        <v>10</v>
      </c>
      <c r="B39" s="46" t="s">
        <v>221</v>
      </c>
      <c r="C39" s="221" t="s">
        <v>382</v>
      </c>
      <c r="D39" s="225"/>
      <c r="E39" s="226"/>
      <c r="F39" s="213" t="s">
        <v>131</v>
      </c>
    </row>
    <row r="40" spans="1:6" s="20" customFormat="1" ht="18.75" customHeight="1" x14ac:dyDescent="0.25">
      <c r="A40" s="217"/>
      <c r="B40" s="40" t="s">
        <v>222</v>
      </c>
      <c r="C40" s="295" t="s">
        <v>570</v>
      </c>
      <c r="D40" s="296"/>
      <c r="E40" s="297"/>
      <c r="F40" s="214"/>
    </row>
    <row r="41" spans="1:6" s="20" customFormat="1" ht="44.25" customHeight="1" x14ac:dyDescent="0.25">
      <c r="A41" s="215" t="s">
        <v>11</v>
      </c>
      <c r="B41" s="46" t="s">
        <v>223</v>
      </c>
      <c r="C41" s="221" t="s">
        <v>338</v>
      </c>
      <c r="D41" s="225"/>
      <c r="E41" s="226"/>
      <c r="F41" s="213" t="s">
        <v>131</v>
      </c>
    </row>
    <row r="42" spans="1:6" s="20" customFormat="1" ht="15.6" customHeight="1" x14ac:dyDescent="0.25">
      <c r="A42" s="217"/>
      <c r="B42" s="38" t="s">
        <v>174</v>
      </c>
      <c r="C42" s="240"/>
      <c r="D42" s="241"/>
      <c r="E42" s="242"/>
      <c r="F42" s="214"/>
    </row>
    <row r="43" spans="1:6" s="16" customFormat="1" x14ac:dyDescent="0.25">
      <c r="A43" s="224" t="s">
        <v>175</v>
      </c>
      <c r="B43" s="224"/>
      <c r="C43" s="224"/>
      <c r="D43" s="224"/>
      <c r="E43" s="224"/>
      <c r="F43" s="224"/>
    </row>
    <row r="44" spans="1:6" s="16" customFormat="1" x14ac:dyDescent="0.25">
      <c r="A44" s="215" t="s">
        <v>12</v>
      </c>
      <c r="B44" s="48" t="s">
        <v>347</v>
      </c>
      <c r="C44" s="221" t="s">
        <v>195</v>
      </c>
      <c r="D44" s="225"/>
      <c r="E44" s="226"/>
      <c r="F44" s="213" t="s">
        <v>249</v>
      </c>
    </row>
    <row r="45" spans="1:6" s="16" customFormat="1" ht="15.75" x14ac:dyDescent="0.25">
      <c r="A45" s="216"/>
      <c r="B45" s="37" t="s">
        <v>297</v>
      </c>
      <c r="C45" s="251"/>
      <c r="D45" s="252"/>
      <c r="E45" s="219"/>
      <c r="F45" s="218"/>
    </row>
    <row r="46" spans="1:6" s="16" customFormat="1" ht="15.75" x14ac:dyDescent="0.25">
      <c r="A46" s="217"/>
      <c r="B46" s="19" t="s">
        <v>404</v>
      </c>
      <c r="C46" s="240"/>
      <c r="D46" s="241"/>
      <c r="E46" s="242"/>
      <c r="F46" s="214"/>
    </row>
    <row r="47" spans="1:6" s="20" customFormat="1" ht="78" customHeight="1" x14ac:dyDescent="0.25">
      <c r="A47" s="215" t="s">
        <v>13</v>
      </c>
      <c r="B47" s="46" t="s">
        <v>176</v>
      </c>
      <c r="C47" s="324" t="s">
        <v>571</v>
      </c>
      <c r="D47" s="357"/>
      <c r="E47" s="358"/>
      <c r="F47" s="213" t="s">
        <v>360</v>
      </c>
    </row>
    <row r="48" spans="1:6" s="16" customFormat="1" ht="15.75" customHeight="1" x14ac:dyDescent="0.25">
      <c r="A48" s="216"/>
      <c r="B48" s="18" t="s">
        <v>383</v>
      </c>
      <c r="C48" s="359"/>
      <c r="D48" s="269"/>
      <c r="E48" s="270"/>
      <c r="F48" s="218"/>
    </row>
    <row r="49" spans="1:6" s="20" customFormat="1" ht="15.75" customHeight="1" x14ac:dyDescent="0.25">
      <c r="A49" s="217"/>
      <c r="B49" s="19" t="s">
        <v>384</v>
      </c>
      <c r="C49" s="360"/>
      <c r="D49" s="296"/>
      <c r="E49" s="297"/>
      <c r="F49" s="214"/>
    </row>
    <row r="50" spans="1:6" s="20" customFormat="1" ht="75" x14ac:dyDescent="0.25">
      <c r="A50" s="215" t="s">
        <v>14</v>
      </c>
      <c r="B50" s="46" t="s">
        <v>120</v>
      </c>
      <c r="C50" s="221" t="s">
        <v>177</v>
      </c>
      <c r="D50" s="225"/>
      <c r="E50" s="226"/>
      <c r="F50" s="253" t="s">
        <v>131</v>
      </c>
    </row>
    <row r="51" spans="1:6" s="16" customFormat="1" ht="15.75" x14ac:dyDescent="0.25">
      <c r="A51" s="216"/>
      <c r="B51" s="18" t="s">
        <v>178</v>
      </c>
      <c r="C51" s="361" t="s">
        <v>572</v>
      </c>
      <c r="D51" s="269"/>
      <c r="E51" s="270"/>
      <c r="F51" s="254"/>
    </row>
    <row r="52" spans="1:6" s="20" customFormat="1" x14ac:dyDescent="0.25">
      <c r="A52" s="217"/>
      <c r="B52" s="19" t="s">
        <v>405</v>
      </c>
      <c r="C52" s="99"/>
      <c r="D52" s="96"/>
      <c r="E52" s="92"/>
      <c r="F52" s="255"/>
    </row>
    <row r="53" spans="1:6" s="20" customFormat="1" ht="37.5" x14ac:dyDescent="0.25">
      <c r="A53" s="215" t="s">
        <v>15</v>
      </c>
      <c r="B53" s="45" t="s">
        <v>196</v>
      </c>
      <c r="C53" s="221" t="s">
        <v>179</v>
      </c>
      <c r="D53" s="225"/>
      <c r="E53" s="226"/>
      <c r="F53" s="213" t="s">
        <v>131</v>
      </c>
    </row>
    <row r="54" spans="1:6" s="20" customFormat="1" x14ac:dyDescent="0.25">
      <c r="A54" s="216"/>
      <c r="B54" s="18" t="s">
        <v>185</v>
      </c>
      <c r="C54" s="100"/>
      <c r="D54" s="74"/>
      <c r="E54" s="79"/>
      <c r="F54" s="218"/>
    </row>
    <row r="55" spans="1:6" s="16" customFormat="1" ht="27.75" customHeight="1" x14ac:dyDescent="0.25">
      <c r="A55" s="217"/>
      <c r="B55" s="19" t="s">
        <v>271</v>
      </c>
      <c r="C55" s="295" t="s">
        <v>573</v>
      </c>
      <c r="D55" s="296"/>
      <c r="E55" s="297"/>
      <c r="F55" s="214"/>
    </row>
    <row r="56" spans="1:6" s="16" customFormat="1" ht="37.5" x14ac:dyDescent="0.25">
      <c r="A56" s="215" t="s">
        <v>16</v>
      </c>
      <c r="B56" s="46" t="s">
        <v>180</v>
      </c>
      <c r="C56" s="221" t="s">
        <v>181</v>
      </c>
      <c r="D56" s="225"/>
      <c r="E56" s="226"/>
      <c r="F56" s="213" t="s">
        <v>182</v>
      </c>
    </row>
    <row r="57" spans="1:6" s="16" customFormat="1" x14ac:dyDescent="0.25">
      <c r="A57" s="216"/>
      <c r="B57" s="18" t="s">
        <v>183</v>
      </c>
      <c r="C57" s="100"/>
      <c r="D57" s="74"/>
      <c r="E57" s="79"/>
      <c r="F57" s="218"/>
    </row>
    <row r="58" spans="1:6" s="20" customFormat="1" ht="15.75" x14ac:dyDescent="0.25">
      <c r="A58" s="217"/>
      <c r="B58" s="19" t="s">
        <v>296</v>
      </c>
      <c r="C58" s="295" t="s">
        <v>406</v>
      </c>
      <c r="D58" s="296"/>
      <c r="E58" s="297"/>
      <c r="F58" s="214"/>
    </row>
    <row r="59" spans="1:6" s="20" customFormat="1" ht="40.5" customHeight="1" x14ac:dyDescent="0.25">
      <c r="A59" s="215" t="s">
        <v>17</v>
      </c>
      <c r="B59" s="46" t="s">
        <v>197</v>
      </c>
      <c r="C59" s="221" t="s">
        <v>184</v>
      </c>
      <c r="D59" s="225"/>
      <c r="E59" s="226"/>
      <c r="F59" s="213" t="s">
        <v>186</v>
      </c>
    </row>
    <row r="60" spans="1:6" s="16" customFormat="1" ht="15.75" x14ac:dyDescent="0.25">
      <c r="A60" s="216"/>
      <c r="B60" s="18" t="s">
        <v>187</v>
      </c>
      <c r="C60" s="294" t="s">
        <v>574</v>
      </c>
      <c r="D60" s="269"/>
      <c r="E60" s="270"/>
      <c r="F60" s="218"/>
    </row>
    <row r="61" spans="1:6" s="20" customFormat="1" x14ac:dyDescent="0.3">
      <c r="A61" s="217"/>
      <c r="B61" s="19" t="s">
        <v>308</v>
      </c>
      <c r="C61" s="101"/>
      <c r="D61" s="101"/>
      <c r="E61" s="92"/>
      <c r="F61" s="214"/>
    </row>
    <row r="62" spans="1:6" s="20" customFormat="1" ht="133.5" customHeight="1" x14ac:dyDescent="0.25">
      <c r="A62" s="215" t="s">
        <v>18</v>
      </c>
      <c r="B62" s="46" t="s">
        <v>270</v>
      </c>
      <c r="C62" s="221" t="s">
        <v>184</v>
      </c>
      <c r="D62" s="225"/>
      <c r="E62" s="226"/>
      <c r="F62" s="213" t="s">
        <v>186</v>
      </c>
    </row>
    <row r="63" spans="1:6" s="16" customFormat="1" ht="15.75" x14ac:dyDescent="0.25">
      <c r="A63" s="216"/>
      <c r="B63" s="18" t="s">
        <v>185</v>
      </c>
      <c r="C63" s="268" t="s">
        <v>575</v>
      </c>
      <c r="D63" s="269"/>
      <c r="E63" s="270"/>
      <c r="F63" s="218"/>
    </row>
    <row r="64" spans="1:6" s="20" customFormat="1" x14ac:dyDescent="0.3">
      <c r="A64" s="217"/>
      <c r="B64" s="19" t="s">
        <v>271</v>
      </c>
      <c r="C64" s="101"/>
      <c r="D64" s="101"/>
      <c r="E64" s="92"/>
      <c r="F64" s="214"/>
    </row>
    <row r="65" spans="1:8" s="16" customFormat="1" ht="32.25" customHeight="1" x14ac:dyDescent="0.25">
      <c r="A65" s="258" t="s">
        <v>407</v>
      </c>
      <c r="B65" s="259"/>
      <c r="C65" s="259"/>
      <c r="D65" s="259"/>
      <c r="E65" s="259"/>
      <c r="F65" s="260"/>
    </row>
    <row r="66" spans="1:8" s="16" customFormat="1" ht="283.5" customHeight="1" x14ac:dyDescent="0.25">
      <c r="A66" s="215" t="s">
        <v>19</v>
      </c>
      <c r="B66" s="46" t="s">
        <v>385</v>
      </c>
      <c r="C66" s="221" t="s">
        <v>576</v>
      </c>
      <c r="D66" s="225"/>
      <c r="E66" s="226"/>
      <c r="F66" s="213" t="s">
        <v>214</v>
      </c>
      <c r="G66" s="16" t="s">
        <v>188</v>
      </c>
    </row>
    <row r="67" spans="1:8" s="20" customFormat="1" ht="40.5" customHeight="1" x14ac:dyDescent="0.25">
      <c r="A67" s="217"/>
      <c r="B67" s="19" t="s">
        <v>386</v>
      </c>
      <c r="C67" s="95"/>
      <c r="D67" s="96"/>
      <c r="E67" s="93"/>
      <c r="F67" s="214"/>
      <c r="G67" s="20" t="s">
        <v>188</v>
      </c>
    </row>
    <row r="68" spans="1:8" s="16" customFormat="1" ht="37.5" customHeight="1" x14ac:dyDescent="0.25">
      <c r="A68" s="215" t="s">
        <v>20</v>
      </c>
      <c r="B68" s="64" t="s">
        <v>378</v>
      </c>
      <c r="C68" s="221" t="s">
        <v>372</v>
      </c>
      <c r="D68" s="225"/>
      <c r="E68" s="226"/>
      <c r="F68" s="213" t="s">
        <v>360</v>
      </c>
    </row>
    <row r="69" spans="1:8" s="16" customFormat="1" ht="27.75" customHeight="1" x14ac:dyDescent="0.25">
      <c r="A69" s="217"/>
      <c r="B69" s="19" t="s">
        <v>143</v>
      </c>
      <c r="C69" s="240"/>
      <c r="D69" s="241"/>
      <c r="E69" s="242"/>
      <c r="F69" s="214"/>
    </row>
    <row r="70" spans="1:8" s="16" customFormat="1" ht="37.5" x14ac:dyDescent="0.25">
      <c r="A70" s="215" t="s">
        <v>21</v>
      </c>
      <c r="B70" s="46" t="s">
        <v>140</v>
      </c>
      <c r="C70" s="221" t="s">
        <v>279</v>
      </c>
      <c r="D70" s="225"/>
      <c r="E70" s="226"/>
      <c r="F70" s="213" t="s">
        <v>365</v>
      </c>
    </row>
    <row r="71" spans="1:8" s="16" customFormat="1" ht="15.75" x14ac:dyDescent="0.25">
      <c r="A71" s="216"/>
      <c r="B71" s="18" t="s">
        <v>141</v>
      </c>
      <c r="C71" s="251"/>
      <c r="D71" s="252"/>
      <c r="E71" s="219"/>
      <c r="F71" s="218"/>
    </row>
    <row r="72" spans="1:8" s="16" customFormat="1" ht="15.75" x14ac:dyDescent="0.25">
      <c r="A72" s="217"/>
      <c r="B72" s="19" t="s">
        <v>216</v>
      </c>
      <c r="C72" s="240"/>
      <c r="D72" s="241"/>
      <c r="E72" s="242"/>
      <c r="F72" s="214"/>
    </row>
    <row r="73" spans="1:8" s="16" customFormat="1" ht="44.25" x14ac:dyDescent="0.25">
      <c r="A73" s="176" t="s">
        <v>430</v>
      </c>
      <c r="B73" s="18" t="s">
        <v>408</v>
      </c>
      <c r="C73" s="261" t="s">
        <v>215</v>
      </c>
      <c r="D73" s="193"/>
      <c r="E73" s="194"/>
      <c r="F73" s="132" t="s">
        <v>387</v>
      </c>
    </row>
    <row r="74" spans="1:8" s="16" customFormat="1" ht="42" customHeight="1" x14ac:dyDescent="0.25">
      <c r="A74" s="174" t="s">
        <v>22</v>
      </c>
      <c r="B74" s="75" t="s">
        <v>238</v>
      </c>
      <c r="C74" s="221" t="s">
        <v>215</v>
      </c>
      <c r="D74" s="256"/>
      <c r="E74" s="257"/>
      <c r="F74" s="76" t="s">
        <v>360</v>
      </c>
    </row>
    <row r="75" spans="1:8" s="16" customFormat="1" x14ac:dyDescent="0.25">
      <c r="A75" s="175"/>
      <c r="B75" s="19" t="s">
        <v>239</v>
      </c>
      <c r="C75" s="249"/>
      <c r="D75" s="362"/>
      <c r="E75" s="363"/>
      <c r="F75" s="78"/>
    </row>
    <row r="76" spans="1:8" s="16" customFormat="1" ht="75" x14ac:dyDescent="0.25">
      <c r="A76" s="84" t="s">
        <v>23</v>
      </c>
      <c r="B76" s="49" t="s">
        <v>298</v>
      </c>
      <c r="C76" s="221" t="s">
        <v>372</v>
      </c>
      <c r="D76" s="256"/>
      <c r="E76" s="257"/>
      <c r="F76" s="77" t="s">
        <v>360</v>
      </c>
    </row>
    <row r="77" spans="1:8" s="16" customFormat="1" x14ac:dyDescent="0.25">
      <c r="A77" s="84"/>
      <c r="B77" s="19" t="s">
        <v>228</v>
      </c>
      <c r="C77" s="100"/>
      <c r="D77" s="103"/>
      <c r="E77" s="104"/>
      <c r="F77" s="79"/>
      <c r="H77" s="41"/>
    </row>
    <row r="78" spans="1:8" s="16" customFormat="1" ht="147.75" customHeight="1" x14ac:dyDescent="0.25">
      <c r="A78" s="215" t="s">
        <v>431</v>
      </c>
      <c r="B78" s="347" t="s">
        <v>409</v>
      </c>
      <c r="C78" s="221" t="s">
        <v>594</v>
      </c>
      <c r="D78" s="225"/>
      <c r="E78" s="226"/>
      <c r="F78" s="213" t="s">
        <v>388</v>
      </c>
    </row>
    <row r="79" spans="1:8" s="20" customFormat="1" hidden="1" x14ac:dyDescent="0.25">
      <c r="A79" s="239"/>
      <c r="B79" s="348"/>
      <c r="C79" s="107"/>
      <c r="D79" s="108"/>
      <c r="E79" s="82"/>
      <c r="F79" s="218"/>
    </row>
    <row r="80" spans="1:8" s="16" customFormat="1" ht="35.25" hidden="1" customHeight="1" x14ac:dyDescent="0.25">
      <c r="A80" s="350"/>
      <c r="B80" s="349"/>
      <c r="C80" s="109"/>
      <c r="D80" s="110"/>
      <c r="E80" s="111"/>
      <c r="F80" s="214"/>
    </row>
    <row r="81" spans="1:7" s="16" customFormat="1" ht="142.5" customHeight="1" x14ac:dyDescent="0.25">
      <c r="A81" s="177" t="s">
        <v>24</v>
      </c>
      <c r="B81" s="138" t="s">
        <v>577</v>
      </c>
      <c r="C81" s="351" t="s">
        <v>389</v>
      </c>
      <c r="D81" s="352"/>
      <c r="E81" s="353"/>
      <c r="F81" s="135" t="s">
        <v>619</v>
      </c>
    </row>
    <row r="82" spans="1:7" s="16" customFormat="1" ht="76.5" customHeight="1" x14ac:dyDescent="0.25">
      <c r="A82" s="215" t="s">
        <v>25</v>
      </c>
      <c r="B82" s="75" t="s">
        <v>377</v>
      </c>
      <c r="C82" s="262" t="s">
        <v>392</v>
      </c>
      <c r="D82" s="263"/>
      <c r="E82" s="264"/>
      <c r="F82" s="213" t="s">
        <v>217</v>
      </c>
    </row>
    <row r="83" spans="1:7" s="20" customFormat="1" x14ac:dyDescent="0.25">
      <c r="A83" s="216"/>
      <c r="B83" s="18" t="s">
        <v>390</v>
      </c>
      <c r="C83" s="88"/>
      <c r="D83" s="9"/>
      <c r="E83" s="79"/>
      <c r="F83" s="218"/>
    </row>
    <row r="84" spans="1:7" s="16" customFormat="1" x14ac:dyDescent="0.25">
      <c r="A84" s="217"/>
      <c r="B84" s="19" t="s">
        <v>391</v>
      </c>
      <c r="C84" s="99"/>
      <c r="D84" s="96"/>
      <c r="E84" s="93"/>
      <c r="F84" s="214"/>
    </row>
    <row r="85" spans="1:7" s="16" customFormat="1" ht="120" customHeight="1" x14ac:dyDescent="0.25">
      <c r="A85" s="215" t="s">
        <v>26</v>
      </c>
      <c r="B85" s="157" t="s">
        <v>578</v>
      </c>
      <c r="C85" s="221" t="s">
        <v>218</v>
      </c>
      <c r="D85" s="225"/>
      <c r="E85" s="226"/>
      <c r="F85" s="213" t="s">
        <v>618</v>
      </c>
    </row>
    <row r="86" spans="1:7" s="16" customFormat="1" ht="18.75" customHeight="1" x14ac:dyDescent="0.25">
      <c r="A86" s="217"/>
      <c r="B86" s="19"/>
      <c r="C86" s="240"/>
      <c r="D86" s="241"/>
      <c r="E86" s="242"/>
      <c r="F86" s="214"/>
    </row>
    <row r="87" spans="1:7" s="16" customFormat="1" ht="141" customHeight="1" x14ac:dyDescent="0.25">
      <c r="A87" s="140" t="s">
        <v>432</v>
      </c>
      <c r="B87" s="139" t="s">
        <v>599</v>
      </c>
      <c r="C87" s="276" t="s">
        <v>393</v>
      </c>
      <c r="D87" s="276"/>
      <c r="E87" s="276"/>
      <c r="F87" s="142" t="s">
        <v>387</v>
      </c>
    </row>
    <row r="88" spans="1:7" s="16" customFormat="1" ht="93" customHeight="1" x14ac:dyDescent="0.25">
      <c r="A88" s="141" t="s">
        <v>410</v>
      </c>
      <c r="B88" s="75" t="s">
        <v>233</v>
      </c>
      <c r="C88" s="277" t="s">
        <v>240</v>
      </c>
      <c r="D88" s="276"/>
      <c r="E88" s="276"/>
      <c r="F88" s="143" t="s">
        <v>387</v>
      </c>
    </row>
    <row r="89" spans="1:7" s="16" customFormat="1" x14ac:dyDescent="0.3">
      <c r="A89" s="155"/>
      <c r="B89" s="18" t="s">
        <v>394</v>
      </c>
      <c r="C89" s="277"/>
      <c r="D89" s="276"/>
      <c r="E89" s="276"/>
      <c r="F89" s="143"/>
    </row>
    <row r="90" spans="1:7" s="16" customFormat="1" x14ac:dyDescent="0.3">
      <c r="A90" s="154"/>
      <c r="B90" s="19" t="s">
        <v>241</v>
      </c>
      <c r="C90" s="277"/>
      <c r="D90" s="276"/>
      <c r="E90" s="276"/>
      <c r="F90" s="144"/>
    </row>
    <row r="91" spans="1:7" s="16" customFormat="1" ht="75" customHeight="1" x14ac:dyDescent="0.25">
      <c r="A91" s="215" t="s">
        <v>27</v>
      </c>
      <c r="B91" s="133" t="s">
        <v>234</v>
      </c>
      <c r="C91" s="221" t="s">
        <v>235</v>
      </c>
      <c r="D91" s="225"/>
      <c r="E91" s="226"/>
      <c r="F91" s="213" t="s">
        <v>360</v>
      </c>
    </row>
    <row r="92" spans="1:7" s="16" customFormat="1" ht="12.75" customHeight="1" x14ac:dyDescent="0.25">
      <c r="A92" s="216"/>
      <c r="B92" s="18" t="s">
        <v>236</v>
      </c>
      <c r="C92" s="251"/>
      <c r="D92" s="252"/>
      <c r="E92" s="219"/>
      <c r="F92" s="218"/>
    </row>
    <row r="93" spans="1:7" s="16" customFormat="1" ht="15.75" x14ac:dyDescent="0.25">
      <c r="A93" s="217"/>
      <c r="B93" s="19" t="s">
        <v>242</v>
      </c>
      <c r="C93" s="240"/>
      <c r="D93" s="241"/>
      <c r="E93" s="242"/>
      <c r="F93" s="214"/>
    </row>
    <row r="94" spans="1:7" s="17" customFormat="1" ht="44.25" customHeight="1" x14ac:dyDescent="0.25">
      <c r="A94" s="281" t="s">
        <v>433</v>
      </c>
      <c r="B94" s="64" t="s">
        <v>411</v>
      </c>
      <c r="C94" s="262" t="s">
        <v>600</v>
      </c>
      <c r="D94" s="263"/>
      <c r="E94" s="264"/>
      <c r="F94" s="253" t="s">
        <v>243</v>
      </c>
      <c r="G94" s="17" t="s">
        <v>188</v>
      </c>
    </row>
    <row r="95" spans="1:7" s="24" customFormat="1" ht="105.75" customHeight="1" x14ac:dyDescent="0.25">
      <c r="A95" s="282"/>
      <c r="B95" s="30" t="s">
        <v>601</v>
      </c>
      <c r="C95" s="265"/>
      <c r="D95" s="266"/>
      <c r="E95" s="267"/>
      <c r="F95" s="255"/>
      <c r="G95" s="24" t="s">
        <v>188</v>
      </c>
    </row>
    <row r="96" spans="1:7" s="17" customFormat="1" ht="119.25" customHeight="1" x14ac:dyDescent="0.25">
      <c r="A96" s="178" t="s">
        <v>606</v>
      </c>
      <c r="B96" s="65" t="s">
        <v>617</v>
      </c>
      <c r="C96" s="275" t="s">
        <v>218</v>
      </c>
      <c r="D96" s="256"/>
      <c r="E96" s="257"/>
      <c r="F96" s="182" t="s">
        <v>629</v>
      </c>
    </row>
    <row r="97" spans="1:6" s="24" customFormat="1" ht="18" customHeight="1" x14ac:dyDescent="0.25">
      <c r="A97" s="178"/>
      <c r="B97" s="31" t="s">
        <v>412</v>
      </c>
      <c r="C97" s="97"/>
      <c r="D97" s="105"/>
      <c r="E97" s="113"/>
      <c r="F97" s="80"/>
    </row>
    <row r="98" spans="1:6" s="25" customFormat="1" ht="43.5" customHeight="1" x14ac:dyDescent="0.25">
      <c r="A98" s="174" t="s">
        <v>28</v>
      </c>
      <c r="B98" s="50" t="s">
        <v>124</v>
      </c>
      <c r="C98" s="274" t="s">
        <v>190</v>
      </c>
      <c r="D98" s="256"/>
      <c r="E98" s="257"/>
      <c r="F98" s="213" t="s">
        <v>629</v>
      </c>
    </row>
    <row r="99" spans="1:6" s="16" customFormat="1" ht="11.25" customHeight="1" x14ac:dyDescent="0.25">
      <c r="A99" s="84"/>
      <c r="B99" s="34" t="s">
        <v>276</v>
      </c>
      <c r="C99" s="114"/>
      <c r="D99" s="103"/>
      <c r="E99" s="104"/>
      <c r="F99" s="218"/>
    </row>
    <row r="100" spans="1:6" s="16" customFormat="1" ht="14.25" customHeight="1" x14ac:dyDescent="0.25">
      <c r="A100" s="175"/>
      <c r="B100" s="36" t="s">
        <v>259</v>
      </c>
      <c r="C100" s="115"/>
      <c r="D100" s="116"/>
      <c r="E100" s="117"/>
      <c r="F100" s="214"/>
    </row>
    <row r="101" spans="1:6" s="16" customFormat="1" ht="61.5" customHeight="1" x14ac:dyDescent="0.25">
      <c r="A101" s="174" t="s">
        <v>29</v>
      </c>
      <c r="B101" s="66" t="s">
        <v>113</v>
      </c>
      <c r="C101" s="274" t="s">
        <v>331</v>
      </c>
      <c r="D101" s="256"/>
      <c r="E101" s="257"/>
      <c r="F101" s="213" t="s">
        <v>629</v>
      </c>
    </row>
    <row r="102" spans="1:6" s="16" customFormat="1" x14ac:dyDescent="0.25">
      <c r="A102" s="84"/>
      <c r="B102" s="34" t="s">
        <v>330</v>
      </c>
      <c r="C102" s="11"/>
      <c r="D102" s="103"/>
      <c r="E102" s="104"/>
      <c r="F102" s="218"/>
    </row>
    <row r="103" spans="1:6" s="16" customFormat="1" ht="14.25" customHeight="1" x14ac:dyDescent="0.25">
      <c r="A103" s="175"/>
      <c r="B103" s="35" t="s">
        <v>260</v>
      </c>
      <c r="C103" s="118"/>
      <c r="D103" s="116"/>
      <c r="E103" s="117"/>
      <c r="F103" s="214"/>
    </row>
    <row r="104" spans="1:6" s="16" customFormat="1" ht="39.75" customHeight="1" x14ac:dyDescent="0.25">
      <c r="A104" s="174" t="s">
        <v>30</v>
      </c>
      <c r="B104" s="67" t="s">
        <v>200</v>
      </c>
      <c r="C104" s="274" t="s">
        <v>192</v>
      </c>
      <c r="D104" s="256"/>
      <c r="E104" s="257"/>
      <c r="F104" s="213" t="s">
        <v>636</v>
      </c>
    </row>
    <row r="105" spans="1:6" s="16" customFormat="1" ht="12" customHeight="1" x14ac:dyDescent="0.25">
      <c r="A105" s="84"/>
      <c r="B105" s="34" t="s">
        <v>193</v>
      </c>
      <c r="C105" s="11"/>
      <c r="D105" s="103"/>
      <c r="E105" s="104"/>
      <c r="F105" s="218"/>
    </row>
    <row r="106" spans="1:6" s="16" customFormat="1" ht="14.25" customHeight="1" x14ac:dyDescent="0.25">
      <c r="A106" s="175"/>
      <c r="B106" s="35" t="s">
        <v>261</v>
      </c>
      <c r="C106" s="118"/>
      <c r="D106" s="116"/>
      <c r="E106" s="117"/>
      <c r="F106" s="214"/>
    </row>
    <row r="107" spans="1:6" s="26" customFormat="1" ht="42.75" customHeight="1" x14ac:dyDescent="0.25">
      <c r="A107" s="216" t="s">
        <v>31</v>
      </c>
      <c r="B107" s="47" t="s">
        <v>413</v>
      </c>
      <c r="C107" s="251" t="s">
        <v>579</v>
      </c>
      <c r="D107" s="252"/>
      <c r="E107" s="219"/>
      <c r="F107" s="218" t="s">
        <v>237</v>
      </c>
    </row>
    <row r="108" spans="1:6" s="16" customFormat="1" ht="15.75" x14ac:dyDescent="0.25">
      <c r="A108" s="216"/>
      <c r="B108" s="18" t="s">
        <v>414</v>
      </c>
      <c r="C108" s="251"/>
      <c r="D108" s="252"/>
      <c r="E108" s="219"/>
      <c r="F108" s="218"/>
    </row>
    <row r="109" spans="1:6" s="16" customFormat="1" ht="54" customHeight="1" x14ac:dyDescent="0.25">
      <c r="A109" s="217"/>
      <c r="B109" s="19" t="s">
        <v>415</v>
      </c>
      <c r="C109" s="240"/>
      <c r="D109" s="241"/>
      <c r="E109" s="242"/>
      <c r="F109" s="214"/>
    </row>
    <row r="110" spans="1:6" s="16" customFormat="1" ht="75" x14ac:dyDescent="0.25">
      <c r="A110" s="215" t="s">
        <v>32</v>
      </c>
      <c r="B110" s="46" t="s">
        <v>621</v>
      </c>
      <c r="C110" s="221" t="s">
        <v>416</v>
      </c>
      <c r="D110" s="225"/>
      <c r="E110" s="226"/>
      <c r="F110" s="213" t="s">
        <v>114</v>
      </c>
    </row>
    <row r="111" spans="1:6" s="20" customFormat="1" ht="15.75" x14ac:dyDescent="0.25">
      <c r="A111" s="216"/>
      <c r="B111" s="18" t="s">
        <v>244</v>
      </c>
      <c r="C111" s="268" t="s">
        <v>597</v>
      </c>
      <c r="D111" s="269"/>
      <c r="E111" s="270"/>
      <c r="F111" s="218"/>
    </row>
    <row r="112" spans="1:6" s="16" customFormat="1" x14ac:dyDescent="0.25">
      <c r="A112" s="217"/>
      <c r="B112" s="33" t="s">
        <v>245</v>
      </c>
      <c r="C112" s="271" t="s">
        <v>417</v>
      </c>
      <c r="D112" s="272"/>
      <c r="E112" s="273"/>
      <c r="F112" s="214"/>
    </row>
    <row r="113" spans="1:6" s="16" customFormat="1" ht="57.75" customHeight="1" x14ac:dyDescent="0.25">
      <c r="A113" s="215" t="s">
        <v>33</v>
      </c>
      <c r="B113" s="46" t="s">
        <v>418</v>
      </c>
      <c r="C113" s="221" t="s">
        <v>121</v>
      </c>
      <c r="D113" s="225"/>
      <c r="E113" s="226"/>
      <c r="F113" s="213" t="s">
        <v>629</v>
      </c>
    </row>
    <row r="114" spans="1:6" s="16" customFormat="1" ht="15.75" x14ac:dyDescent="0.25">
      <c r="A114" s="217"/>
      <c r="B114" s="19" t="s">
        <v>246</v>
      </c>
      <c r="C114" s="240"/>
      <c r="D114" s="241"/>
      <c r="E114" s="242"/>
      <c r="F114" s="214"/>
    </row>
    <row r="115" spans="1:6" s="16" customFormat="1" ht="36.75" customHeight="1" x14ac:dyDescent="0.25">
      <c r="A115" s="278" t="s">
        <v>34</v>
      </c>
      <c r="B115" s="51" t="s">
        <v>622</v>
      </c>
      <c r="C115" s="221" t="s">
        <v>273</v>
      </c>
      <c r="D115" s="225"/>
      <c r="E115" s="226"/>
      <c r="F115" s="213" t="s">
        <v>629</v>
      </c>
    </row>
    <row r="116" spans="1:6" s="16" customFormat="1" ht="15.75" x14ac:dyDescent="0.25">
      <c r="A116" s="279"/>
      <c r="B116" s="52" t="s">
        <v>274</v>
      </c>
      <c r="C116" s="251"/>
      <c r="D116" s="252"/>
      <c r="E116" s="219"/>
      <c r="F116" s="218"/>
    </row>
    <row r="117" spans="1:6" s="16" customFormat="1" ht="15.75" x14ac:dyDescent="0.25">
      <c r="A117" s="280"/>
      <c r="B117" s="53" t="s">
        <v>262</v>
      </c>
      <c r="C117" s="240"/>
      <c r="D117" s="241"/>
      <c r="E117" s="242"/>
      <c r="F117" s="214"/>
    </row>
    <row r="118" spans="1:6" s="16" customFormat="1" ht="75" x14ac:dyDescent="0.25">
      <c r="A118" s="215" t="s">
        <v>35</v>
      </c>
      <c r="B118" s="46" t="s">
        <v>625</v>
      </c>
      <c r="C118" s="221" t="s">
        <v>623</v>
      </c>
      <c r="D118" s="225"/>
      <c r="E118" s="226"/>
      <c r="F118" s="213" t="s">
        <v>629</v>
      </c>
    </row>
    <row r="119" spans="1:6" s="16" customFormat="1" ht="15.75" x14ac:dyDescent="0.25">
      <c r="A119" s="216"/>
      <c r="B119" s="18" t="s">
        <v>275</v>
      </c>
      <c r="C119" s="251"/>
      <c r="D119" s="252"/>
      <c r="E119" s="219"/>
      <c r="F119" s="218"/>
    </row>
    <row r="120" spans="1:6" s="16" customFormat="1" ht="15.75" x14ac:dyDescent="0.25">
      <c r="A120" s="217"/>
      <c r="B120" s="19" t="s">
        <v>263</v>
      </c>
      <c r="C120" s="240"/>
      <c r="D120" s="241"/>
      <c r="E120" s="242"/>
      <c r="F120" s="214"/>
    </row>
    <row r="121" spans="1:6" s="16" customFormat="1" ht="56.25" x14ac:dyDescent="0.25">
      <c r="A121" s="215" t="s">
        <v>36</v>
      </c>
      <c r="B121" s="62" t="s">
        <v>624</v>
      </c>
      <c r="C121" s="221" t="s">
        <v>419</v>
      </c>
      <c r="D121" s="225"/>
      <c r="E121" s="226"/>
      <c r="F121" s="213" t="s">
        <v>629</v>
      </c>
    </row>
    <row r="122" spans="1:6" s="20" customFormat="1" ht="15.75" x14ac:dyDescent="0.25">
      <c r="A122" s="216"/>
      <c r="B122" s="18" t="s">
        <v>264</v>
      </c>
      <c r="C122" s="268" t="s">
        <v>598</v>
      </c>
      <c r="D122" s="269"/>
      <c r="E122" s="270"/>
      <c r="F122" s="218"/>
    </row>
    <row r="123" spans="1:6" s="16" customFormat="1" x14ac:dyDescent="0.25">
      <c r="A123" s="217"/>
      <c r="B123" s="19" t="s">
        <v>339</v>
      </c>
      <c r="C123" s="99"/>
      <c r="D123" s="96"/>
      <c r="E123" s="92"/>
      <c r="F123" s="214"/>
    </row>
    <row r="124" spans="1:6" s="16" customFormat="1" ht="280.5" customHeight="1" x14ac:dyDescent="0.25">
      <c r="A124" s="215" t="s">
        <v>37</v>
      </c>
      <c r="B124" s="62" t="s">
        <v>626</v>
      </c>
      <c r="C124" s="221" t="s">
        <v>627</v>
      </c>
      <c r="D124" s="225"/>
      <c r="E124" s="226"/>
      <c r="F124" s="213" t="s">
        <v>194</v>
      </c>
    </row>
    <row r="125" spans="1:6" s="16" customFormat="1" ht="12" customHeight="1" x14ac:dyDescent="0.25">
      <c r="A125" s="216"/>
      <c r="B125" s="18" t="s">
        <v>275</v>
      </c>
      <c r="C125" s="251"/>
      <c r="D125" s="252"/>
      <c r="E125" s="219"/>
      <c r="F125" s="218"/>
    </row>
    <row r="126" spans="1:6" s="16" customFormat="1" ht="15.75" customHeight="1" x14ac:dyDescent="0.25">
      <c r="A126" s="217"/>
      <c r="B126" s="19" t="s">
        <v>137</v>
      </c>
      <c r="C126" s="240"/>
      <c r="D126" s="241"/>
      <c r="E126" s="242"/>
      <c r="F126" s="214"/>
    </row>
    <row r="127" spans="1:6" s="17" customFormat="1" ht="149.25" customHeight="1" x14ac:dyDescent="0.25">
      <c r="A127" s="281" t="s">
        <v>38</v>
      </c>
      <c r="B127" s="64" t="s">
        <v>420</v>
      </c>
      <c r="C127" s="262" t="s">
        <v>422</v>
      </c>
      <c r="D127" s="263"/>
      <c r="E127" s="264"/>
      <c r="F127" s="253" t="s">
        <v>629</v>
      </c>
    </row>
    <row r="128" spans="1:6" s="17" customFormat="1" ht="15" customHeight="1" x14ac:dyDescent="0.25">
      <c r="A128" s="285"/>
      <c r="B128" s="31" t="s">
        <v>277</v>
      </c>
      <c r="C128" s="286"/>
      <c r="D128" s="287"/>
      <c r="E128" s="288"/>
      <c r="F128" s="254"/>
    </row>
    <row r="129" spans="1:6" s="17" customFormat="1" ht="12.75" customHeight="1" x14ac:dyDescent="0.25">
      <c r="A129" s="282"/>
      <c r="B129" s="30" t="s">
        <v>340</v>
      </c>
      <c r="C129" s="289"/>
      <c r="D129" s="290"/>
      <c r="E129" s="291"/>
      <c r="F129" s="255"/>
    </row>
    <row r="130" spans="1:6" s="17" customFormat="1" ht="274.5" customHeight="1" x14ac:dyDescent="0.25">
      <c r="A130" s="61" t="s">
        <v>39</v>
      </c>
      <c r="B130" s="61" t="s">
        <v>602</v>
      </c>
      <c r="C130" s="292" t="s">
        <v>628</v>
      </c>
      <c r="D130" s="193"/>
      <c r="E130" s="194"/>
      <c r="F130" s="164" t="s">
        <v>629</v>
      </c>
    </row>
    <row r="131" spans="1:6" s="16" customFormat="1" ht="74.25" customHeight="1" x14ac:dyDescent="0.25">
      <c r="A131" s="215" t="s">
        <v>40</v>
      </c>
      <c r="B131" s="46" t="s">
        <v>423</v>
      </c>
      <c r="C131" s="221" t="s">
        <v>421</v>
      </c>
      <c r="D131" s="225"/>
      <c r="E131" s="226"/>
      <c r="F131" s="164" t="s">
        <v>629</v>
      </c>
    </row>
    <row r="132" spans="1:6" s="16" customFormat="1" ht="15.6" customHeight="1" x14ac:dyDescent="0.25">
      <c r="A132" s="216"/>
      <c r="B132" s="18" t="s">
        <v>225</v>
      </c>
      <c r="C132" s="251"/>
      <c r="D132" s="252"/>
      <c r="E132" s="219"/>
      <c r="F132" s="164"/>
    </row>
    <row r="133" spans="1:6" s="16" customFormat="1" ht="12.75" customHeight="1" x14ac:dyDescent="0.25">
      <c r="A133" s="217"/>
      <c r="B133" s="19" t="s">
        <v>226</v>
      </c>
      <c r="C133" s="240"/>
      <c r="D133" s="241"/>
      <c r="E133" s="242"/>
      <c r="F133" s="164"/>
    </row>
    <row r="134" spans="1:6" s="17" customFormat="1" ht="37.5" customHeight="1" x14ac:dyDescent="0.25">
      <c r="A134" s="178" t="s">
        <v>41</v>
      </c>
      <c r="B134" s="61" t="s">
        <v>201</v>
      </c>
      <c r="C134" s="262" t="s">
        <v>344</v>
      </c>
      <c r="D134" s="256"/>
      <c r="E134" s="257"/>
      <c r="F134" s="164" t="s">
        <v>629</v>
      </c>
    </row>
    <row r="135" spans="1:6" s="17" customFormat="1" ht="12.75" customHeight="1" x14ac:dyDescent="0.25">
      <c r="A135" s="178"/>
      <c r="B135" s="31" t="s">
        <v>345</v>
      </c>
      <c r="C135" s="119"/>
      <c r="D135" s="120"/>
      <c r="E135" s="98"/>
      <c r="F135" s="164"/>
    </row>
    <row r="136" spans="1:6" s="16" customFormat="1" ht="72.75" customHeight="1" x14ac:dyDescent="0.25">
      <c r="A136" s="215" t="s">
        <v>42</v>
      </c>
      <c r="B136" s="46" t="s">
        <v>202</v>
      </c>
      <c r="C136" s="221" t="s">
        <v>227</v>
      </c>
      <c r="D136" s="225"/>
      <c r="E136" s="226"/>
      <c r="F136" s="213" t="s">
        <v>131</v>
      </c>
    </row>
    <row r="137" spans="1:6" s="16" customFormat="1" ht="31.5" customHeight="1" x14ac:dyDescent="0.25">
      <c r="A137" s="217"/>
      <c r="B137" s="19" t="s">
        <v>603</v>
      </c>
      <c r="C137" s="240"/>
      <c r="D137" s="241"/>
      <c r="E137" s="242"/>
      <c r="F137" s="214"/>
    </row>
    <row r="138" spans="1:6" s="16" customFormat="1" ht="75" x14ac:dyDescent="0.25">
      <c r="A138" s="215" t="s">
        <v>43</v>
      </c>
      <c r="B138" s="46" t="s">
        <v>229</v>
      </c>
      <c r="C138" s="221" t="s">
        <v>328</v>
      </c>
      <c r="D138" s="225"/>
      <c r="E138" s="226"/>
      <c r="F138" s="213" t="s">
        <v>329</v>
      </c>
    </row>
    <row r="139" spans="1:6" s="16" customFormat="1" ht="19.5" customHeight="1" x14ac:dyDescent="0.25">
      <c r="A139" s="216"/>
      <c r="B139" s="18" t="s">
        <v>230</v>
      </c>
      <c r="C139" s="251"/>
      <c r="D139" s="252"/>
      <c r="E139" s="219"/>
      <c r="F139" s="218"/>
    </row>
    <row r="140" spans="1:6" s="16" customFormat="1" ht="18.75" customHeight="1" x14ac:dyDescent="0.25">
      <c r="A140" s="217"/>
      <c r="B140" s="19" t="s">
        <v>265</v>
      </c>
      <c r="C140" s="240"/>
      <c r="D140" s="241"/>
      <c r="E140" s="242"/>
      <c r="F140" s="214"/>
    </row>
    <row r="141" spans="1:6" s="16" customFormat="1" ht="133.5" customHeight="1" x14ac:dyDescent="0.25">
      <c r="A141" s="215" t="s">
        <v>44</v>
      </c>
      <c r="B141" s="46" t="s">
        <v>630</v>
      </c>
      <c r="C141" s="262" t="s">
        <v>307</v>
      </c>
      <c r="D141" s="298"/>
      <c r="E141" s="299"/>
      <c r="F141" s="163" t="s">
        <v>631</v>
      </c>
    </row>
    <row r="142" spans="1:6" s="16" customFormat="1" ht="15.75" customHeight="1" x14ac:dyDescent="0.25">
      <c r="A142" s="216"/>
      <c r="B142" s="15"/>
      <c r="C142" s="293" t="s">
        <v>604</v>
      </c>
      <c r="D142" s="269"/>
      <c r="E142" s="270"/>
      <c r="F142" s="79"/>
    </row>
    <row r="143" spans="1:6" s="16" customFormat="1" ht="15.75" x14ac:dyDescent="0.25">
      <c r="A143" s="216"/>
      <c r="B143" s="18" t="s">
        <v>424</v>
      </c>
      <c r="C143" s="302"/>
      <c r="D143" s="283"/>
      <c r="E143" s="288"/>
      <c r="F143" s="304"/>
    </row>
    <row r="144" spans="1:6" s="16" customFormat="1" ht="15.75" x14ac:dyDescent="0.25">
      <c r="A144" s="217"/>
      <c r="B144" s="19" t="s">
        <v>299</v>
      </c>
      <c r="C144" s="303"/>
      <c r="D144" s="284"/>
      <c r="E144" s="291"/>
      <c r="F144" s="305"/>
    </row>
    <row r="145" spans="1:6" s="16" customFormat="1" ht="73.5" customHeight="1" x14ac:dyDescent="0.25">
      <c r="A145" s="215" t="s">
        <v>45</v>
      </c>
      <c r="B145" s="161" t="s">
        <v>632</v>
      </c>
      <c r="C145" s="221" t="s">
        <v>633</v>
      </c>
      <c r="D145" s="225"/>
      <c r="E145" s="226"/>
      <c r="F145" s="213" t="s">
        <v>280</v>
      </c>
    </row>
    <row r="146" spans="1:6" s="20" customFormat="1" ht="15.75" x14ac:dyDescent="0.25">
      <c r="A146" s="216"/>
      <c r="B146" s="15"/>
      <c r="C146" s="294" t="s">
        <v>605</v>
      </c>
      <c r="D146" s="269"/>
      <c r="E146" s="270"/>
      <c r="F146" s="218"/>
    </row>
    <row r="147" spans="1:6" s="16" customFormat="1" x14ac:dyDescent="0.25">
      <c r="A147" s="216"/>
      <c r="B147" s="18" t="s">
        <v>425</v>
      </c>
      <c r="C147" s="268"/>
      <c r="D147" s="300"/>
      <c r="E147" s="301"/>
      <c r="F147" s="218"/>
    </row>
    <row r="148" spans="1:6" s="20" customFormat="1" x14ac:dyDescent="0.25">
      <c r="A148" s="217"/>
      <c r="B148" s="18" t="s">
        <v>426</v>
      </c>
      <c r="C148" s="295"/>
      <c r="D148" s="296"/>
      <c r="E148" s="297"/>
      <c r="F148" s="214"/>
    </row>
    <row r="149" spans="1:6" s="20" customFormat="1" ht="74.25" customHeight="1" x14ac:dyDescent="0.25">
      <c r="A149" s="215" t="s">
        <v>607</v>
      </c>
      <c r="B149" s="46" t="s">
        <v>427</v>
      </c>
      <c r="C149" s="221" t="s">
        <v>428</v>
      </c>
      <c r="D149" s="225"/>
      <c r="E149" s="226"/>
      <c r="F149" s="213" t="s">
        <v>612</v>
      </c>
    </row>
    <row r="150" spans="1:6" s="16" customFormat="1" ht="18" customHeight="1" x14ac:dyDescent="0.25">
      <c r="A150" s="216"/>
      <c r="B150" s="18" t="s">
        <v>266</v>
      </c>
      <c r="C150" s="294" t="s">
        <v>580</v>
      </c>
      <c r="D150" s="269"/>
      <c r="E150" s="270"/>
      <c r="F150" s="218"/>
    </row>
    <row r="151" spans="1:6" s="20" customFormat="1" ht="18.75" customHeight="1" x14ac:dyDescent="0.3">
      <c r="A151" s="216"/>
      <c r="B151" s="18" t="s">
        <v>267</v>
      </c>
      <c r="C151" s="364" t="s">
        <v>429</v>
      </c>
      <c r="D151" s="365"/>
      <c r="E151" s="366"/>
      <c r="F151" s="218"/>
    </row>
    <row r="152" spans="1:6" s="20" customFormat="1" ht="27" customHeight="1" x14ac:dyDescent="0.3">
      <c r="A152" s="175"/>
      <c r="B152" s="19"/>
      <c r="C152" s="306" t="s">
        <v>581</v>
      </c>
      <c r="D152" s="307"/>
      <c r="E152" s="308"/>
      <c r="F152" s="81"/>
    </row>
    <row r="153" spans="1:6" s="20" customFormat="1" ht="43.5" customHeight="1" x14ac:dyDescent="0.25">
      <c r="A153" s="224" t="s">
        <v>434</v>
      </c>
      <c r="B153" s="224"/>
      <c r="C153" s="224"/>
      <c r="D153" s="224"/>
      <c r="E153" s="224"/>
      <c r="F153" s="224"/>
    </row>
    <row r="154" spans="1:6" s="20" customFormat="1" ht="63" customHeight="1" x14ac:dyDescent="0.25">
      <c r="A154" s="215" t="s">
        <v>46</v>
      </c>
      <c r="B154" s="46" t="s">
        <v>435</v>
      </c>
      <c r="C154" s="221" t="s">
        <v>199</v>
      </c>
      <c r="D154" s="225"/>
      <c r="E154" s="226"/>
      <c r="F154" s="213" t="s">
        <v>198</v>
      </c>
    </row>
    <row r="155" spans="1:6" s="20" customFormat="1" ht="15.75" x14ac:dyDescent="0.25">
      <c r="A155" s="216"/>
      <c r="B155" s="18" t="s">
        <v>148</v>
      </c>
      <c r="C155" s="251"/>
      <c r="D155" s="252"/>
      <c r="E155" s="219"/>
      <c r="F155" s="218"/>
    </row>
    <row r="156" spans="1:6" s="20" customFormat="1" ht="15.75" x14ac:dyDescent="0.25">
      <c r="A156" s="217"/>
      <c r="B156" s="19" t="s">
        <v>149</v>
      </c>
      <c r="C156" s="240"/>
      <c r="D156" s="241"/>
      <c r="E156" s="242"/>
      <c r="F156" s="214"/>
    </row>
    <row r="157" spans="1:6" s="20" customFormat="1" ht="205.5" customHeight="1" x14ac:dyDescent="0.25">
      <c r="A157" s="215" t="s">
        <v>47</v>
      </c>
      <c r="B157" s="46" t="s">
        <v>436</v>
      </c>
      <c r="C157" s="221" t="s">
        <v>437</v>
      </c>
      <c r="D157" s="225"/>
      <c r="E157" s="226"/>
      <c r="F157" s="213" t="s">
        <v>631</v>
      </c>
    </row>
    <row r="158" spans="1:6" s="20" customFormat="1" ht="15.75" x14ac:dyDescent="0.25">
      <c r="A158" s="216"/>
      <c r="B158" s="18" t="s">
        <v>224</v>
      </c>
      <c r="C158" s="251"/>
      <c r="D158" s="252"/>
      <c r="E158" s="219"/>
      <c r="F158" s="218"/>
    </row>
    <row r="159" spans="1:6" s="20" customFormat="1" ht="15.75" x14ac:dyDescent="0.25">
      <c r="A159" s="217"/>
      <c r="B159" s="19" t="s">
        <v>300</v>
      </c>
      <c r="C159" s="240"/>
      <c r="D159" s="241"/>
      <c r="E159" s="242"/>
      <c r="F159" s="214"/>
    </row>
    <row r="160" spans="1:6" s="20" customFormat="1" ht="84.75" customHeight="1" x14ac:dyDescent="0.25">
      <c r="A160" s="215" t="s">
        <v>48</v>
      </c>
      <c r="B160" s="45" t="s">
        <v>438</v>
      </c>
      <c r="C160" s="221" t="s">
        <v>439</v>
      </c>
      <c r="D160" s="225"/>
      <c r="E160" s="226"/>
      <c r="F160" s="213" t="s">
        <v>348</v>
      </c>
    </row>
    <row r="161" spans="1:7" s="20" customFormat="1" ht="15.75" x14ac:dyDescent="0.25">
      <c r="A161" s="216"/>
      <c r="B161" s="18" t="s">
        <v>151</v>
      </c>
      <c r="C161" s="251"/>
      <c r="D161" s="252"/>
      <c r="E161" s="219"/>
      <c r="F161" s="218"/>
    </row>
    <row r="162" spans="1:7" s="20" customFormat="1" ht="36" customHeight="1" x14ac:dyDescent="0.25">
      <c r="A162" s="217"/>
      <c r="B162" s="19" t="s">
        <v>440</v>
      </c>
      <c r="C162" s="240"/>
      <c r="D162" s="241"/>
      <c r="E162" s="242"/>
      <c r="F162" s="214"/>
    </row>
    <row r="163" spans="1:7" s="20" customFormat="1" ht="56.25" x14ac:dyDescent="0.25">
      <c r="A163" s="145" t="s">
        <v>442</v>
      </c>
      <c r="B163" s="134" t="s">
        <v>152</v>
      </c>
      <c r="C163" s="221" t="s">
        <v>637</v>
      </c>
      <c r="D163" s="225"/>
      <c r="E163" s="226"/>
      <c r="F163" s="213" t="s">
        <v>348</v>
      </c>
    </row>
    <row r="164" spans="1:7" s="20" customFormat="1" x14ac:dyDescent="0.3">
      <c r="A164" s="155"/>
      <c r="B164" s="18" t="s">
        <v>151</v>
      </c>
      <c r="C164" s="251"/>
      <c r="D164" s="252"/>
      <c r="E164" s="219"/>
      <c r="F164" s="218"/>
    </row>
    <row r="165" spans="1:7" s="20" customFormat="1" x14ac:dyDescent="0.3">
      <c r="A165" s="154"/>
      <c r="B165" s="19" t="s">
        <v>634</v>
      </c>
      <c r="C165" s="240"/>
      <c r="D165" s="241"/>
      <c r="E165" s="242"/>
      <c r="F165" s="214"/>
    </row>
    <row r="166" spans="1:7" s="20" customFormat="1" ht="39" customHeight="1" x14ac:dyDescent="0.25">
      <c r="A166" s="145" t="s">
        <v>444</v>
      </c>
      <c r="B166" s="68" t="s">
        <v>443</v>
      </c>
      <c r="C166" s="251" t="s">
        <v>445</v>
      </c>
      <c r="D166" s="252"/>
      <c r="E166" s="219"/>
      <c r="F166" s="219" t="s">
        <v>280</v>
      </c>
    </row>
    <row r="167" spans="1:7" s="20" customFormat="1" x14ac:dyDescent="0.3">
      <c r="A167" s="155"/>
      <c r="B167" s="42" t="s">
        <v>151</v>
      </c>
      <c r="C167" s="251"/>
      <c r="D167" s="252"/>
      <c r="E167" s="219"/>
      <c r="F167" s="219"/>
    </row>
    <row r="168" spans="1:7" s="20" customFormat="1" ht="16.5" customHeight="1" x14ac:dyDescent="0.3">
      <c r="A168" s="154"/>
      <c r="B168" s="43" t="s">
        <v>441</v>
      </c>
      <c r="C168" s="240"/>
      <c r="D168" s="241"/>
      <c r="E168" s="242"/>
      <c r="F168" s="242"/>
    </row>
    <row r="169" spans="1:7" s="20" customFormat="1" ht="90" customHeight="1" x14ac:dyDescent="0.25">
      <c r="A169" s="147" t="s">
        <v>446</v>
      </c>
      <c r="B169" s="149" t="s">
        <v>485</v>
      </c>
      <c r="C169" s="309" t="s">
        <v>595</v>
      </c>
      <c r="D169" s="193"/>
      <c r="E169" s="194"/>
      <c r="F169" s="150" t="s">
        <v>638</v>
      </c>
    </row>
    <row r="170" spans="1:7" s="20" customFormat="1" ht="93.75" customHeight="1" x14ac:dyDescent="0.25">
      <c r="A170" s="147" t="s">
        <v>447</v>
      </c>
      <c r="B170" s="148" t="s">
        <v>486</v>
      </c>
      <c r="C170" s="310" t="s">
        <v>639</v>
      </c>
      <c r="D170" s="296"/>
      <c r="E170" s="297"/>
      <c r="F170" s="146" t="s">
        <v>448</v>
      </c>
    </row>
    <row r="171" spans="1:7" s="16" customFormat="1" x14ac:dyDescent="0.25">
      <c r="A171" s="224" t="s">
        <v>309</v>
      </c>
      <c r="B171" s="224"/>
      <c r="C171" s="224"/>
      <c r="D171" s="224"/>
      <c r="E171" s="224"/>
      <c r="F171" s="224"/>
    </row>
    <row r="172" spans="1:7" s="16" customFormat="1" ht="232.5" customHeight="1" x14ac:dyDescent="0.25">
      <c r="A172" s="151" t="s">
        <v>49</v>
      </c>
      <c r="B172" s="166" t="s">
        <v>589</v>
      </c>
      <c r="C172" s="192" t="s">
        <v>635</v>
      </c>
      <c r="D172" s="193"/>
      <c r="E172" s="194"/>
      <c r="F172" s="169" t="s">
        <v>464</v>
      </c>
      <c r="G172" s="16" t="s">
        <v>188</v>
      </c>
    </row>
    <row r="173" spans="1:7" s="20" customFormat="1" ht="92.25" customHeight="1" x14ac:dyDescent="0.25">
      <c r="A173" s="151" t="s">
        <v>50</v>
      </c>
      <c r="B173" s="166" t="s">
        <v>583</v>
      </c>
      <c r="C173" s="192" t="s">
        <v>465</v>
      </c>
      <c r="D173" s="193"/>
      <c r="E173" s="194"/>
      <c r="F173" s="169" t="s">
        <v>310</v>
      </c>
      <c r="G173" s="20" t="s">
        <v>188</v>
      </c>
    </row>
    <row r="174" spans="1:7" s="16" customFormat="1" ht="87.75" customHeight="1" x14ac:dyDescent="0.25">
      <c r="A174" s="151" t="s">
        <v>51</v>
      </c>
      <c r="B174" s="151" t="s">
        <v>584</v>
      </c>
      <c r="C174" s="192" t="s">
        <v>466</v>
      </c>
      <c r="D174" s="193"/>
      <c r="E174" s="194"/>
      <c r="F174" s="169" t="s">
        <v>387</v>
      </c>
    </row>
    <row r="175" spans="1:7" s="20" customFormat="1" ht="255.75" customHeight="1" x14ac:dyDescent="0.25">
      <c r="A175" s="151" t="s">
        <v>52</v>
      </c>
      <c r="B175" s="166" t="s">
        <v>487</v>
      </c>
      <c r="C175" s="192" t="s">
        <v>467</v>
      </c>
      <c r="D175" s="193"/>
      <c r="E175" s="194"/>
      <c r="F175" s="169" t="s">
        <v>451</v>
      </c>
    </row>
    <row r="176" spans="1:7" s="16" customFormat="1" ht="231.75" x14ac:dyDescent="0.25">
      <c r="A176" s="151" t="s">
        <v>53</v>
      </c>
      <c r="B176" s="166" t="s">
        <v>505</v>
      </c>
      <c r="C176" s="192" t="s">
        <v>468</v>
      </c>
      <c r="D176" s="193"/>
      <c r="E176" s="194"/>
      <c r="F176" s="169" t="s">
        <v>341</v>
      </c>
    </row>
    <row r="177" spans="1:6" s="16" customFormat="1" ht="190.5" customHeight="1" x14ac:dyDescent="0.25">
      <c r="A177" s="151" t="s">
        <v>54</v>
      </c>
      <c r="B177" s="168" t="s">
        <v>488</v>
      </c>
      <c r="C177" s="197" t="s">
        <v>469</v>
      </c>
      <c r="D177" s="198"/>
      <c r="E177" s="199"/>
      <c r="F177" s="152" t="s">
        <v>452</v>
      </c>
    </row>
    <row r="178" spans="1:6" s="20" customFormat="1" ht="53.25" customHeight="1" x14ac:dyDescent="0.25">
      <c r="A178" s="335" t="s">
        <v>55</v>
      </c>
      <c r="B178" s="167" t="s">
        <v>475</v>
      </c>
      <c r="C178" s="200" t="s">
        <v>470</v>
      </c>
      <c r="D178" s="201"/>
      <c r="E178" s="202"/>
      <c r="F178" s="344" t="s">
        <v>453</v>
      </c>
    </row>
    <row r="179" spans="1:6" s="20" customFormat="1" ht="67.5" customHeight="1" x14ac:dyDescent="0.25">
      <c r="A179" s="336"/>
      <c r="B179" s="158" t="s">
        <v>471</v>
      </c>
      <c r="C179" s="338" t="s">
        <v>472</v>
      </c>
      <c r="D179" s="339"/>
      <c r="E179" s="340"/>
      <c r="F179" s="345"/>
    </row>
    <row r="180" spans="1:6" s="20" customFormat="1" ht="70.5" customHeight="1" x14ac:dyDescent="0.25">
      <c r="A180" s="336"/>
      <c r="B180" s="159" t="s">
        <v>473</v>
      </c>
      <c r="C180" s="338" t="s">
        <v>474</v>
      </c>
      <c r="D180" s="339"/>
      <c r="E180" s="340"/>
      <c r="F180" s="345"/>
    </row>
    <row r="181" spans="1:6" s="20" customFormat="1" ht="109.5" customHeight="1" x14ac:dyDescent="0.25">
      <c r="A181" s="337"/>
      <c r="B181" s="160" t="s">
        <v>477</v>
      </c>
      <c r="C181" s="341" t="s">
        <v>476</v>
      </c>
      <c r="D181" s="342"/>
      <c r="E181" s="343"/>
      <c r="F181" s="346"/>
    </row>
    <row r="182" spans="1:6" s="16" customFormat="1" ht="96" customHeight="1" x14ac:dyDescent="0.25">
      <c r="A182" s="151" t="s">
        <v>56</v>
      </c>
      <c r="B182" s="158" t="s">
        <v>640</v>
      </c>
      <c r="C182" s="192" t="s">
        <v>489</v>
      </c>
      <c r="D182" s="193"/>
      <c r="E182" s="194"/>
      <c r="F182" s="169" t="s">
        <v>454</v>
      </c>
    </row>
    <row r="183" spans="1:6" s="16" customFormat="1" ht="119.25" customHeight="1" x14ac:dyDescent="0.25">
      <c r="A183" s="151" t="s">
        <v>57</v>
      </c>
      <c r="B183" s="165" t="s">
        <v>590</v>
      </c>
      <c r="C183" s="192" t="s">
        <v>490</v>
      </c>
      <c r="D183" s="193"/>
      <c r="E183" s="194"/>
      <c r="F183" s="169" t="s">
        <v>455</v>
      </c>
    </row>
    <row r="184" spans="1:6" s="20" customFormat="1" ht="106.5" x14ac:dyDescent="0.25">
      <c r="A184" s="151" t="s">
        <v>58</v>
      </c>
      <c r="B184" s="151" t="s">
        <v>491</v>
      </c>
      <c r="C184" s="192" t="s">
        <v>492</v>
      </c>
      <c r="D184" s="193"/>
      <c r="E184" s="194"/>
      <c r="F184" s="169" t="s">
        <v>456</v>
      </c>
    </row>
    <row r="185" spans="1:6" s="16" customFormat="1" ht="144" x14ac:dyDescent="0.25">
      <c r="A185" s="151" t="s">
        <v>59</v>
      </c>
      <c r="B185" s="166" t="s">
        <v>585</v>
      </c>
      <c r="C185" s="192" t="s">
        <v>493</v>
      </c>
      <c r="D185" s="193"/>
      <c r="E185" s="194"/>
      <c r="F185" s="169" t="s">
        <v>457</v>
      </c>
    </row>
    <row r="186" spans="1:6" s="20" customFormat="1" ht="125.25" x14ac:dyDescent="0.25">
      <c r="A186" s="151" t="s">
        <v>60</v>
      </c>
      <c r="B186" s="166" t="s">
        <v>592</v>
      </c>
      <c r="C186" s="192" t="s">
        <v>478</v>
      </c>
      <c r="D186" s="193"/>
      <c r="E186" s="194"/>
      <c r="F186" s="169" t="s">
        <v>641</v>
      </c>
    </row>
    <row r="187" spans="1:6" s="16" customFormat="1" ht="81.75" customHeight="1" x14ac:dyDescent="0.25">
      <c r="A187" s="151" t="s">
        <v>61</v>
      </c>
      <c r="B187" s="148" t="s">
        <v>494</v>
      </c>
      <c r="C187" s="192" t="s">
        <v>479</v>
      </c>
      <c r="D187" s="193"/>
      <c r="E187" s="194"/>
      <c r="F187" s="169" t="s">
        <v>458</v>
      </c>
    </row>
    <row r="188" spans="1:6" s="16" customFormat="1" ht="92.25" customHeight="1" x14ac:dyDescent="0.25">
      <c r="A188" s="151" t="s">
        <v>62</v>
      </c>
      <c r="B188" s="138" t="s">
        <v>495</v>
      </c>
      <c r="C188" s="192" t="s">
        <v>480</v>
      </c>
      <c r="D188" s="193"/>
      <c r="E188" s="194"/>
      <c r="F188" s="169" t="s">
        <v>642</v>
      </c>
    </row>
    <row r="189" spans="1:6" s="16" customFormat="1" ht="78.75" customHeight="1" x14ac:dyDescent="0.25">
      <c r="A189" s="151" t="s">
        <v>63</v>
      </c>
      <c r="B189" s="151" t="s">
        <v>591</v>
      </c>
      <c r="C189" s="192" t="s">
        <v>481</v>
      </c>
      <c r="D189" s="193"/>
      <c r="E189" s="194"/>
      <c r="F189" s="169" t="s">
        <v>642</v>
      </c>
    </row>
    <row r="190" spans="1:6" s="16" customFormat="1" ht="111" customHeight="1" x14ac:dyDescent="0.25">
      <c r="A190" s="151" t="s">
        <v>64</v>
      </c>
      <c r="B190" s="166" t="s">
        <v>496</v>
      </c>
      <c r="C190" s="192" t="s">
        <v>482</v>
      </c>
      <c r="D190" s="193"/>
      <c r="E190" s="194"/>
      <c r="F190" s="169" t="s">
        <v>459</v>
      </c>
    </row>
    <row r="191" spans="1:6" s="16" customFormat="1" ht="165.75" customHeight="1" x14ac:dyDescent="0.25">
      <c r="A191" s="151" t="s">
        <v>65</v>
      </c>
      <c r="B191" s="166" t="s">
        <v>586</v>
      </c>
      <c r="C191" s="189" t="s">
        <v>189</v>
      </c>
      <c r="D191" s="195"/>
      <c r="E191" s="196"/>
      <c r="F191" s="169" t="s">
        <v>460</v>
      </c>
    </row>
    <row r="192" spans="1:6" s="16" customFormat="1" ht="135" customHeight="1" x14ac:dyDescent="0.25">
      <c r="A192" s="151" t="s">
        <v>66</v>
      </c>
      <c r="B192" s="166" t="s">
        <v>497</v>
      </c>
      <c r="C192" s="192" t="s">
        <v>483</v>
      </c>
      <c r="D192" s="193"/>
      <c r="E192" s="194"/>
      <c r="F192" s="169" t="s">
        <v>387</v>
      </c>
    </row>
    <row r="193" spans="1:7" s="16" customFormat="1" ht="270.75" customHeight="1" x14ac:dyDescent="0.25">
      <c r="A193" s="151" t="s">
        <v>67</v>
      </c>
      <c r="B193" s="166" t="s">
        <v>593</v>
      </c>
      <c r="C193" s="192" t="s">
        <v>484</v>
      </c>
      <c r="D193" s="193"/>
      <c r="E193" s="194"/>
      <c r="F193" s="169" t="s">
        <v>198</v>
      </c>
    </row>
    <row r="194" spans="1:7" s="16" customFormat="1" ht="93" customHeight="1" x14ac:dyDescent="0.25">
      <c r="A194" s="151" t="s">
        <v>68</v>
      </c>
      <c r="B194" s="166" t="s">
        <v>498</v>
      </c>
      <c r="C194" s="192" t="s">
        <v>499</v>
      </c>
      <c r="D194" s="193"/>
      <c r="E194" s="194"/>
      <c r="F194" s="169" t="s">
        <v>464</v>
      </c>
      <c r="G194" s="16" t="s">
        <v>188</v>
      </c>
    </row>
    <row r="195" spans="1:7" s="16" customFormat="1" ht="186.75" customHeight="1" x14ac:dyDescent="0.25">
      <c r="A195" s="151" t="s">
        <v>449</v>
      </c>
      <c r="B195" s="166" t="s">
        <v>587</v>
      </c>
      <c r="C195" s="192" t="s">
        <v>500</v>
      </c>
      <c r="D195" s="193"/>
      <c r="E195" s="194"/>
      <c r="F195" s="169" t="s">
        <v>461</v>
      </c>
      <c r="G195" s="16" t="s">
        <v>188</v>
      </c>
    </row>
    <row r="196" spans="1:7" s="16" customFormat="1" ht="57" customHeight="1" x14ac:dyDescent="0.25">
      <c r="A196" s="151" t="s">
        <v>69</v>
      </c>
      <c r="B196" s="166" t="s">
        <v>501</v>
      </c>
      <c r="C196" s="192" t="s">
        <v>502</v>
      </c>
      <c r="D196" s="193"/>
      <c r="E196" s="194"/>
      <c r="F196" s="169" t="s">
        <v>461</v>
      </c>
      <c r="G196" s="16" t="s">
        <v>188</v>
      </c>
    </row>
    <row r="197" spans="1:7" s="16" customFormat="1" ht="166.5" customHeight="1" x14ac:dyDescent="0.25">
      <c r="A197" s="151" t="s">
        <v>70</v>
      </c>
      <c r="B197" s="166" t="s">
        <v>503</v>
      </c>
      <c r="C197" s="192" t="s">
        <v>504</v>
      </c>
      <c r="D197" s="193"/>
      <c r="E197" s="194"/>
      <c r="F197" s="169" t="s">
        <v>462</v>
      </c>
      <c r="G197" s="16" t="s">
        <v>188</v>
      </c>
    </row>
    <row r="198" spans="1:7" s="16" customFormat="1" ht="93.75" customHeight="1" x14ac:dyDescent="0.25">
      <c r="A198" s="151" t="s">
        <v>450</v>
      </c>
      <c r="B198" s="166" t="s">
        <v>588</v>
      </c>
      <c r="C198" s="192" t="s">
        <v>596</v>
      </c>
      <c r="D198" s="193"/>
      <c r="E198" s="194"/>
      <c r="F198" s="169" t="s">
        <v>463</v>
      </c>
    </row>
    <row r="199" spans="1:7" s="20" customFormat="1" x14ac:dyDescent="0.25">
      <c r="A199" s="224" t="s">
        <v>144</v>
      </c>
      <c r="B199" s="224"/>
      <c r="C199" s="224"/>
      <c r="D199" s="224"/>
      <c r="E199" s="224"/>
      <c r="F199" s="224"/>
    </row>
    <row r="200" spans="1:7" s="20" customFormat="1" ht="39" customHeight="1" x14ac:dyDescent="0.25">
      <c r="A200" s="215" t="s">
        <v>71</v>
      </c>
      <c r="B200" s="63" t="s">
        <v>375</v>
      </c>
      <c r="C200" s="221" t="s">
        <v>138</v>
      </c>
      <c r="D200" s="225"/>
      <c r="E200" s="226"/>
      <c r="F200" s="213" t="s">
        <v>281</v>
      </c>
      <c r="G200" s="20" t="s">
        <v>188</v>
      </c>
    </row>
    <row r="201" spans="1:7" s="20" customFormat="1" ht="23.25" customHeight="1" x14ac:dyDescent="0.25">
      <c r="A201" s="216"/>
      <c r="B201" s="32" t="s">
        <v>145</v>
      </c>
      <c r="C201" s="251"/>
      <c r="D201" s="252"/>
      <c r="E201" s="219"/>
      <c r="F201" s="218"/>
      <c r="G201" s="20" t="s">
        <v>188</v>
      </c>
    </row>
    <row r="202" spans="1:7" s="16" customFormat="1" ht="23.25" customHeight="1" x14ac:dyDescent="0.25">
      <c r="A202" s="217"/>
      <c r="B202" s="19" t="s">
        <v>146</v>
      </c>
      <c r="C202" s="295" t="s">
        <v>506</v>
      </c>
      <c r="D202" s="296"/>
      <c r="E202" s="297"/>
      <c r="F202" s="214"/>
      <c r="G202" s="16" t="s">
        <v>188</v>
      </c>
    </row>
    <row r="203" spans="1:7" s="16" customFormat="1" ht="37.5" x14ac:dyDescent="0.25">
      <c r="A203" s="215" t="s">
        <v>72</v>
      </c>
      <c r="B203" s="161" t="s">
        <v>616</v>
      </c>
      <c r="C203" s="221" t="s">
        <v>358</v>
      </c>
      <c r="D203" s="225"/>
      <c r="E203" s="226"/>
      <c r="F203" s="213" t="s">
        <v>360</v>
      </c>
    </row>
    <row r="204" spans="1:7" s="20" customFormat="1" ht="24" customHeight="1" x14ac:dyDescent="0.25">
      <c r="A204" s="216"/>
      <c r="B204" s="15"/>
      <c r="C204" s="294" t="s">
        <v>582</v>
      </c>
      <c r="D204" s="269"/>
      <c r="E204" s="270"/>
      <c r="F204" s="218"/>
    </row>
    <row r="205" spans="1:7" s="16" customFormat="1" x14ac:dyDescent="0.25">
      <c r="A205" s="217"/>
      <c r="B205" s="19" t="s">
        <v>147</v>
      </c>
      <c r="C205" s="95"/>
      <c r="D205" s="96"/>
      <c r="E205" s="93"/>
      <c r="F205" s="214"/>
    </row>
    <row r="206" spans="1:7" s="16" customFormat="1" ht="37.5" x14ac:dyDescent="0.25">
      <c r="A206" s="174" t="s">
        <v>73</v>
      </c>
      <c r="B206" s="46" t="s">
        <v>357</v>
      </c>
      <c r="C206" s="221" t="s">
        <v>359</v>
      </c>
      <c r="D206" s="256"/>
      <c r="E206" s="257"/>
      <c r="F206" s="162" t="s">
        <v>611</v>
      </c>
    </row>
    <row r="207" spans="1:7" s="16" customFormat="1" x14ac:dyDescent="0.25">
      <c r="A207" s="175"/>
      <c r="B207" s="19" t="s">
        <v>147</v>
      </c>
      <c r="C207" s="311" t="s">
        <v>507</v>
      </c>
      <c r="D207" s="296"/>
      <c r="E207" s="297"/>
      <c r="F207" s="78"/>
    </row>
    <row r="208" spans="1:7" s="16" customFormat="1" ht="93.75" x14ac:dyDescent="0.25">
      <c r="A208" s="166" t="s">
        <v>74</v>
      </c>
      <c r="B208" s="166" t="s">
        <v>529</v>
      </c>
      <c r="C208" s="189" t="s">
        <v>530</v>
      </c>
      <c r="D208" s="190"/>
      <c r="E208" s="191"/>
      <c r="F208" s="170" t="s">
        <v>182</v>
      </c>
      <c r="G208" s="27"/>
    </row>
    <row r="209" spans="1:7" s="16" customFormat="1" ht="93.75" x14ac:dyDescent="0.25">
      <c r="A209" s="166" t="s">
        <v>75</v>
      </c>
      <c r="B209" s="166" t="s">
        <v>531</v>
      </c>
      <c r="C209" s="189" t="s">
        <v>532</v>
      </c>
      <c r="D209" s="190"/>
      <c r="E209" s="191"/>
      <c r="F209" s="170" t="s">
        <v>523</v>
      </c>
      <c r="G209" s="28"/>
    </row>
    <row r="210" spans="1:7" s="17" customFormat="1" ht="162.75" x14ac:dyDescent="0.25">
      <c r="A210" s="166" t="s">
        <v>76</v>
      </c>
      <c r="B210" s="166" t="s">
        <v>613</v>
      </c>
      <c r="C210" s="189" t="s">
        <v>508</v>
      </c>
      <c r="D210" s="190"/>
      <c r="E210" s="191"/>
      <c r="F210" s="170" t="s">
        <v>387</v>
      </c>
    </row>
    <row r="211" spans="1:7" s="17" customFormat="1" ht="64.5" customHeight="1" x14ac:dyDescent="0.25">
      <c r="A211" s="166" t="s">
        <v>77</v>
      </c>
      <c r="B211" s="166" t="s">
        <v>533</v>
      </c>
      <c r="C211" s="189" t="s">
        <v>536</v>
      </c>
      <c r="D211" s="190"/>
      <c r="E211" s="191"/>
      <c r="F211" s="170" t="s">
        <v>387</v>
      </c>
    </row>
    <row r="212" spans="1:7" s="17" customFormat="1" ht="148.5" customHeight="1" x14ac:dyDescent="0.25">
      <c r="A212" s="166" t="s">
        <v>78</v>
      </c>
      <c r="B212" s="166" t="s">
        <v>534</v>
      </c>
      <c r="C212" s="189" t="s">
        <v>535</v>
      </c>
      <c r="D212" s="190"/>
      <c r="E212" s="191"/>
      <c r="F212" s="170" t="s">
        <v>387</v>
      </c>
    </row>
    <row r="213" spans="1:7" s="17" customFormat="1" ht="86.25" customHeight="1" x14ac:dyDescent="0.25">
      <c r="A213" s="166" t="s">
        <v>79</v>
      </c>
      <c r="B213" s="166" t="s">
        <v>537</v>
      </c>
      <c r="C213" s="189" t="s">
        <v>509</v>
      </c>
      <c r="D213" s="190"/>
      <c r="E213" s="191"/>
      <c r="F213" s="170" t="s">
        <v>387</v>
      </c>
    </row>
    <row r="214" spans="1:7" s="17" customFormat="1" ht="156" customHeight="1" x14ac:dyDescent="0.25">
      <c r="A214" s="166" t="s">
        <v>80</v>
      </c>
      <c r="B214" s="166" t="s">
        <v>539</v>
      </c>
      <c r="C214" s="189" t="s">
        <v>538</v>
      </c>
      <c r="D214" s="190"/>
      <c r="E214" s="191"/>
      <c r="F214" s="170" t="s">
        <v>524</v>
      </c>
    </row>
    <row r="215" spans="1:7" s="16" customFormat="1" ht="356.25" customHeight="1" x14ac:dyDescent="0.25">
      <c r="A215" s="166" t="s">
        <v>81</v>
      </c>
      <c r="B215" s="166" t="s">
        <v>540</v>
      </c>
      <c r="C215" s="189" t="s">
        <v>510</v>
      </c>
      <c r="D215" s="190"/>
      <c r="E215" s="191"/>
      <c r="F215" s="170" t="s">
        <v>525</v>
      </c>
      <c r="G215" s="26"/>
    </row>
    <row r="216" spans="1:7" s="16" customFormat="1" ht="102" customHeight="1" x14ac:dyDescent="0.25">
      <c r="A216" s="166" t="s">
        <v>82</v>
      </c>
      <c r="B216" s="166" t="s">
        <v>541</v>
      </c>
      <c r="C216" s="189" t="s">
        <v>511</v>
      </c>
      <c r="D216" s="190"/>
      <c r="E216" s="191"/>
      <c r="F216" s="170" t="s">
        <v>387</v>
      </c>
    </row>
    <row r="217" spans="1:7" s="16" customFormat="1" ht="107.25" customHeight="1" x14ac:dyDescent="0.25">
      <c r="A217" s="166" t="s">
        <v>83</v>
      </c>
      <c r="B217" s="166" t="s">
        <v>542</v>
      </c>
      <c r="C217" s="189" t="s">
        <v>512</v>
      </c>
      <c r="D217" s="190"/>
      <c r="E217" s="191"/>
      <c r="F217" s="170" t="s">
        <v>325</v>
      </c>
      <c r="G217" s="23"/>
    </row>
    <row r="218" spans="1:7" s="16" customFormat="1" ht="87.75" x14ac:dyDescent="0.25">
      <c r="A218" s="166" t="s">
        <v>84</v>
      </c>
      <c r="B218" s="166" t="s">
        <v>543</v>
      </c>
      <c r="C218" s="189" t="s">
        <v>513</v>
      </c>
      <c r="D218" s="190"/>
      <c r="E218" s="191"/>
      <c r="F218" s="170" t="s">
        <v>198</v>
      </c>
    </row>
    <row r="219" spans="1:7" s="16" customFormat="1" ht="244.5" x14ac:dyDescent="0.25">
      <c r="A219" s="166" t="s">
        <v>85</v>
      </c>
      <c r="B219" s="166" t="s">
        <v>544</v>
      </c>
      <c r="C219" s="189" t="s">
        <v>514</v>
      </c>
      <c r="D219" s="190"/>
      <c r="E219" s="191"/>
      <c r="F219" s="170" t="s">
        <v>198</v>
      </c>
    </row>
    <row r="220" spans="1:7" s="16" customFormat="1" ht="57" x14ac:dyDescent="0.25">
      <c r="A220" s="166" t="s">
        <v>86</v>
      </c>
      <c r="B220" s="166" t="s">
        <v>545</v>
      </c>
      <c r="C220" s="189" t="s">
        <v>515</v>
      </c>
      <c r="D220" s="190"/>
      <c r="E220" s="191"/>
      <c r="F220" s="170" t="s">
        <v>198</v>
      </c>
    </row>
    <row r="221" spans="1:7" s="16" customFormat="1" ht="279" customHeight="1" x14ac:dyDescent="0.25">
      <c r="A221" s="166" t="s">
        <v>87</v>
      </c>
      <c r="B221" s="166" t="s">
        <v>546</v>
      </c>
      <c r="C221" s="189" t="s">
        <v>516</v>
      </c>
      <c r="D221" s="190"/>
      <c r="E221" s="191"/>
      <c r="F221" s="170" t="s">
        <v>526</v>
      </c>
    </row>
    <row r="222" spans="1:7" s="16" customFormat="1" ht="87.75" x14ac:dyDescent="0.25">
      <c r="A222" s="166" t="s">
        <v>88</v>
      </c>
      <c r="B222" s="166" t="s">
        <v>547</v>
      </c>
      <c r="C222" s="189" t="s">
        <v>517</v>
      </c>
      <c r="D222" s="190"/>
      <c r="E222" s="191"/>
      <c r="F222" s="170" t="s">
        <v>387</v>
      </c>
    </row>
    <row r="223" spans="1:7" s="16" customFormat="1" ht="162.75" x14ac:dyDescent="0.25">
      <c r="A223" s="166" t="s">
        <v>89</v>
      </c>
      <c r="B223" s="166" t="s">
        <v>548</v>
      </c>
      <c r="C223" s="189" t="s">
        <v>549</v>
      </c>
      <c r="D223" s="190"/>
      <c r="E223" s="191"/>
      <c r="F223" s="170" t="s">
        <v>119</v>
      </c>
    </row>
    <row r="224" spans="1:7" s="16" customFormat="1" ht="144" x14ac:dyDescent="0.25">
      <c r="A224" s="166" t="s">
        <v>90</v>
      </c>
      <c r="B224" s="166" t="s">
        <v>550</v>
      </c>
      <c r="C224" s="189" t="s">
        <v>518</v>
      </c>
      <c r="D224" s="190"/>
      <c r="E224" s="191"/>
      <c r="F224" s="170" t="s">
        <v>272</v>
      </c>
    </row>
    <row r="225" spans="1:7" s="16" customFormat="1" ht="64.5" customHeight="1" x14ac:dyDescent="0.25">
      <c r="A225" s="166" t="s">
        <v>91</v>
      </c>
      <c r="B225" s="166" t="s">
        <v>519</v>
      </c>
      <c r="C225" s="189" t="s">
        <v>520</v>
      </c>
      <c r="D225" s="190"/>
      <c r="E225" s="191"/>
      <c r="F225" s="170" t="s">
        <v>527</v>
      </c>
    </row>
    <row r="226" spans="1:7" s="16" customFormat="1" ht="131.25" x14ac:dyDescent="0.25">
      <c r="A226" s="166" t="s">
        <v>92</v>
      </c>
      <c r="B226" s="166" t="s">
        <v>521</v>
      </c>
      <c r="C226" s="189" t="s">
        <v>522</v>
      </c>
      <c r="D226" s="190"/>
      <c r="E226" s="191"/>
      <c r="F226" s="170" t="s">
        <v>198</v>
      </c>
      <c r="G226" s="29"/>
    </row>
    <row r="227" spans="1:7" s="16" customFormat="1" ht="106.5" x14ac:dyDescent="0.25">
      <c r="A227" s="170" t="s">
        <v>93</v>
      </c>
      <c r="B227" s="166" t="s">
        <v>551</v>
      </c>
      <c r="C227" s="189" t="s">
        <v>552</v>
      </c>
      <c r="D227" s="190"/>
      <c r="E227" s="191"/>
      <c r="F227" s="170" t="s">
        <v>528</v>
      </c>
    </row>
    <row r="228" spans="1:7" s="20" customFormat="1" ht="26.25" customHeight="1" x14ac:dyDescent="0.25">
      <c r="A228" s="224" t="s">
        <v>122</v>
      </c>
      <c r="B228" s="224"/>
      <c r="C228" s="224"/>
      <c r="D228" s="224"/>
      <c r="E228" s="224"/>
      <c r="F228" s="224"/>
    </row>
    <row r="229" spans="1:7" s="24" customFormat="1" ht="175.5" customHeight="1" x14ac:dyDescent="0.25">
      <c r="A229" s="281" t="s">
        <v>94</v>
      </c>
      <c r="B229" s="131" t="s">
        <v>206</v>
      </c>
      <c r="C229" s="262" t="s">
        <v>553</v>
      </c>
      <c r="D229" s="263"/>
      <c r="E229" s="264"/>
      <c r="F229" s="156" t="s">
        <v>366</v>
      </c>
    </row>
    <row r="230" spans="1:7" s="24" customFormat="1" ht="10.5" customHeight="1" x14ac:dyDescent="0.25">
      <c r="A230" s="285"/>
      <c r="B230" s="70" t="s">
        <v>343</v>
      </c>
      <c r="C230" s="125"/>
      <c r="D230" s="125"/>
      <c r="E230" s="82"/>
      <c r="F230" s="82"/>
    </row>
    <row r="231" spans="1:7" s="17" customFormat="1" ht="15.75" customHeight="1" x14ac:dyDescent="0.25">
      <c r="A231" s="282"/>
      <c r="B231" s="71" t="s">
        <v>342</v>
      </c>
      <c r="C231" s="112"/>
      <c r="D231" s="106"/>
      <c r="E231" s="126"/>
      <c r="F231" s="83"/>
    </row>
    <row r="232" spans="1:7" s="16" customFormat="1" ht="51.75" customHeight="1" x14ac:dyDescent="0.25">
      <c r="A232" s="215" t="s">
        <v>95</v>
      </c>
      <c r="B232" s="69" t="s">
        <v>207</v>
      </c>
      <c r="C232" s="221" t="s">
        <v>139</v>
      </c>
      <c r="D232" s="225"/>
      <c r="E232" s="226"/>
      <c r="F232" s="253" t="s">
        <v>360</v>
      </c>
    </row>
    <row r="233" spans="1:7" s="20" customFormat="1" ht="28.5" customHeight="1" x14ac:dyDescent="0.25">
      <c r="A233" s="216"/>
      <c r="B233" s="18" t="s">
        <v>555</v>
      </c>
      <c r="C233" s="294" t="s">
        <v>554</v>
      </c>
      <c r="D233" s="269"/>
      <c r="E233" s="270"/>
      <c r="F233" s="254"/>
    </row>
    <row r="234" spans="1:7" s="16" customFormat="1" ht="12.75" customHeight="1" x14ac:dyDescent="0.25">
      <c r="A234" s="216"/>
      <c r="B234" s="19"/>
      <c r="C234" s="99"/>
      <c r="D234" s="96"/>
      <c r="E234" s="92"/>
      <c r="F234" s="255"/>
    </row>
    <row r="235" spans="1:7" s="16" customFormat="1" ht="115.5" customHeight="1" x14ac:dyDescent="0.3">
      <c r="A235" s="279"/>
      <c r="B235" s="51" t="s">
        <v>614</v>
      </c>
      <c r="C235" s="221" t="s">
        <v>139</v>
      </c>
      <c r="D235" s="314"/>
      <c r="E235" s="315"/>
      <c r="F235" s="281" t="s">
        <v>615</v>
      </c>
    </row>
    <row r="236" spans="1:7" s="20" customFormat="1" ht="16.5" customHeight="1" x14ac:dyDescent="0.25">
      <c r="A236" s="216"/>
      <c r="B236" s="18" t="s">
        <v>301</v>
      </c>
      <c r="C236" s="294" t="s">
        <v>556</v>
      </c>
      <c r="D236" s="269"/>
      <c r="E236" s="270"/>
      <c r="F236" s="233"/>
    </row>
    <row r="237" spans="1:7" s="16" customFormat="1" ht="13.5" customHeight="1" x14ac:dyDescent="0.25">
      <c r="A237" s="217"/>
      <c r="B237" s="19" t="s">
        <v>282</v>
      </c>
      <c r="C237" s="99"/>
      <c r="D237" s="96"/>
      <c r="E237" s="92"/>
      <c r="F237" s="228"/>
    </row>
    <row r="238" spans="1:7" s="16" customFormat="1" ht="93.75" customHeight="1" x14ac:dyDescent="0.25">
      <c r="A238" s="215" t="s">
        <v>96</v>
      </c>
      <c r="B238" s="46" t="s">
        <v>376</v>
      </c>
      <c r="C238" s="127"/>
      <c r="D238" s="171" t="s">
        <v>556</v>
      </c>
      <c r="E238" s="128"/>
      <c r="F238" s="213" t="s">
        <v>367</v>
      </c>
    </row>
    <row r="239" spans="1:7" s="20" customFormat="1" x14ac:dyDescent="0.25">
      <c r="A239" s="216"/>
      <c r="B239" s="18" t="s">
        <v>283</v>
      </c>
      <c r="C239" s="88"/>
      <c r="D239" s="9"/>
      <c r="E239" s="89"/>
      <c r="F239" s="218"/>
    </row>
    <row r="240" spans="1:7" s="16" customFormat="1" x14ac:dyDescent="0.25">
      <c r="A240" s="217"/>
      <c r="B240" s="19" t="s">
        <v>284</v>
      </c>
      <c r="C240" s="124"/>
      <c r="D240" s="96"/>
      <c r="E240" s="92"/>
      <c r="F240" s="214"/>
    </row>
    <row r="241" spans="1:6" s="16" customFormat="1" ht="98.25" customHeight="1" x14ac:dyDescent="0.25">
      <c r="A241" s="215" t="s">
        <v>97</v>
      </c>
      <c r="B241" s="46" t="s">
        <v>373</v>
      </c>
      <c r="C241" s="221" t="s">
        <v>311</v>
      </c>
      <c r="D241" s="225"/>
      <c r="E241" s="226"/>
      <c r="F241" s="213" t="s">
        <v>360</v>
      </c>
    </row>
    <row r="242" spans="1:6" s="16" customFormat="1" ht="15.75" x14ac:dyDescent="0.25">
      <c r="A242" s="216"/>
      <c r="B242" s="18" t="s">
        <v>302</v>
      </c>
      <c r="C242" s="251"/>
      <c r="D242" s="252"/>
      <c r="E242" s="219"/>
      <c r="F242" s="218"/>
    </row>
    <row r="243" spans="1:6" s="16" customFormat="1" ht="15.75" x14ac:dyDescent="0.25">
      <c r="A243" s="217"/>
      <c r="B243" s="19" t="s">
        <v>285</v>
      </c>
      <c r="C243" s="240"/>
      <c r="D243" s="241"/>
      <c r="E243" s="242"/>
      <c r="F243" s="214"/>
    </row>
    <row r="244" spans="1:6" s="16" customFormat="1" ht="55.5" customHeight="1" x14ac:dyDescent="0.25">
      <c r="A244" s="215" t="s">
        <v>98</v>
      </c>
      <c r="B244" s="46" t="s">
        <v>286</v>
      </c>
      <c r="C244" s="221" t="s">
        <v>287</v>
      </c>
      <c r="D244" s="225"/>
      <c r="E244" s="226"/>
      <c r="F244" s="213" t="s">
        <v>368</v>
      </c>
    </row>
    <row r="245" spans="1:6" s="16" customFormat="1" ht="15.75" x14ac:dyDescent="0.25">
      <c r="A245" s="216"/>
      <c r="B245" s="18" t="s">
        <v>303</v>
      </c>
      <c r="C245" s="251"/>
      <c r="D245" s="252"/>
      <c r="E245" s="219"/>
      <c r="F245" s="218"/>
    </row>
    <row r="246" spans="1:6" s="16" customFormat="1" ht="15.75" x14ac:dyDescent="0.25">
      <c r="A246" s="217"/>
      <c r="B246" s="19" t="s">
        <v>288</v>
      </c>
      <c r="C246" s="240"/>
      <c r="D246" s="241"/>
      <c r="E246" s="242"/>
      <c r="F246" s="214"/>
    </row>
    <row r="247" spans="1:6" s="16" customFormat="1" ht="94.5" customHeight="1" x14ac:dyDescent="0.25">
      <c r="A247" s="174" t="s">
        <v>99</v>
      </c>
      <c r="B247" s="157" t="s">
        <v>557</v>
      </c>
      <c r="C247" s="221" t="s">
        <v>558</v>
      </c>
      <c r="D247" s="256"/>
      <c r="E247" s="257"/>
      <c r="F247" s="162" t="s">
        <v>643</v>
      </c>
    </row>
    <row r="248" spans="1:6" s="20" customFormat="1" ht="51.75" customHeight="1" x14ac:dyDescent="0.25">
      <c r="A248" s="215" t="s">
        <v>100</v>
      </c>
      <c r="B248" s="54" t="s">
        <v>136</v>
      </c>
      <c r="C248" s="221" t="s">
        <v>179</v>
      </c>
      <c r="D248" s="225"/>
      <c r="E248" s="226"/>
      <c r="F248" s="213" t="s">
        <v>312</v>
      </c>
    </row>
    <row r="249" spans="1:6" s="16" customFormat="1" x14ac:dyDescent="0.25">
      <c r="A249" s="216"/>
      <c r="B249" s="21"/>
      <c r="C249" s="88" t="s">
        <v>212</v>
      </c>
      <c r="D249" s="9" t="s">
        <v>559</v>
      </c>
      <c r="E249" s="79"/>
      <c r="F249" s="218"/>
    </row>
    <row r="250" spans="1:6" s="20" customFormat="1" ht="2.25" customHeight="1" x14ac:dyDescent="0.25">
      <c r="A250" s="216"/>
      <c r="B250" s="15"/>
      <c r="C250" s="88"/>
      <c r="D250" s="9"/>
      <c r="E250" s="79"/>
      <c r="F250" s="218"/>
    </row>
    <row r="251" spans="1:6" s="16" customFormat="1" ht="19.5" customHeight="1" x14ac:dyDescent="0.25">
      <c r="A251" s="216"/>
      <c r="B251" s="44" t="s">
        <v>313</v>
      </c>
      <c r="C251" s="251" t="s">
        <v>355</v>
      </c>
      <c r="D251" s="312"/>
      <c r="E251" s="313"/>
      <c r="F251" s="218"/>
    </row>
    <row r="252" spans="1:6" s="16" customFormat="1" ht="18.75" customHeight="1" x14ac:dyDescent="0.25">
      <c r="A252" s="216"/>
      <c r="B252" s="18" t="s">
        <v>133</v>
      </c>
      <c r="C252" s="121" t="s">
        <v>212</v>
      </c>
      <c r="D252" s="102">
        <v>44070</v>
      </c>
      <c r="E252" s="79"/>
      <c r="F252" s="218"/>
    </row>
    <row r="253" spans="1:6" s="20" customFormat="1" ht="12.75" customHeight="1" x14ac:dyDescent="0.25">
      <c r="A253" s="217"/>
      <c r="B253" s="19" t="s">
        <v>289</v>
      </c>
      <c r="C253" s="99"/>
      <c r="D253" s="96"/>
      <c r="E253" s="92"/>
      <c r="F253" s="214"/>
    </row>
    <row r="254" spans="1:6" s="20" customFormat="1" ht="23.25" customHeight="1" x14ac:dyDescent="0.25">
      <c r="A254" s="215" t="s">
        <v>101</v>
      </c>
      <c r="B254" s="46" t="s">
        <v>314</v>
      </c>
      <c r="C254" s="221" t="s">
        <v>315</v>
      </c>
      <c r="D254" s="225"/>
      <c r="E254" s="226"/>
      <c r="F254" s="213" t="s">
        <v>182</v>
      </c>
    </row>
    <row r="255" spans="1:6" s="16" customFormat="1" ht="1.5" customHeight="1" x14ac:dyDescent="0.25">
      <c r="A255" s="216"/>
      <c r="B255" s="22"/>
      <c r="C255" s="88"/>
      <c r="D255" s="9"/>
      <c r="E255" s="89"/>
      <c r="F255" s="218"/>
    </row>
    <row r="256" spans="1:6" s="16" customFormat="1" ht="17.25" customHeight="1" x14ac:dyDescent="0.25">
      <c r="A256" s="216"/>
      <c r="B256" s="18" t="s">
        <v>316</v>
      </c>
      <c r="C256" s="121" t="s">
        <v>304</v>
      </c>
      <c r="D256" s="102" t="s">
        <v>370</v>
      </c>
      <c r="E256" s="89"/>
      <c r="F256" s="316"/>
    </row>
    <row r="257" spans="1:6" s="16" customFormat="1" ht="22.5" customHeight="1" x14ac:dyDescent="0.25">
      <c r="A257" s="217"/>
      <c r="B257" s="19" t="s">
        <v>290</v>
      </c>
      <c r="C257" s="122" t="s">
        <v>305</v>
      </c>
      <c r="D257" s="123" t="s">
        <v>371</v>
      </c>
      <c r="E257" s="92"/>
      <c r="F257" s="317"/>
    </row>
    <row r="258" spans="1:6" s="20" customFormat="1" x14ac:dyDescent="0.25">
      <c r="A258" s="215" t="s">
        <v>102</v>
      </c>
      <c r="B258" s="46" t="s">
        <v>291</v>
      </c>
      <c r="C258" s="243" t="s">
        <v>134</v>
      </c>
      <c r="D258" s="244"/>
      <c r="E258" s="245"/>
      <c r="F258" s="213" t="s">
        <v>182</v>
      </c>
    </row>
    <row r="259" spans="1:6" s="16" customFormat="1" x14ac:dyDescent="0.25">
      <c r="A259" s="216"/>
      <c r="B259" s="18" t="s">
        <v>135</v>
      </c>
      <c r="C259" s="129"/>
      <c r="D259" s="172">
        <v>44087</v>
      </c>
      <c r="E259" s="130"/>
      <c r="F259" s="218"/>
    </row>
    <row r="260" spans="1:6" s="16" customFormat="1" x14ac:dyDescent="0.3">
      <c r="A260" s="217"/>
      <c r="B260" s="19" t="s">
        <v>317</v>
      </c>
      <c r="C260" s="124"/>
      <c r="D260" s="101"/>
      <c r="E260" s="92"/>
      <c r="F260" s="214"/>
    </row>
    <row r="261" spans="1:6" s="16" customFormat="1" x14ac:dyDescent="0.25">
      <c r="A261" s="215" t="s">
        <v>103</v>
      </c>
      <c r="B261" s="45" t="s">
        <v>292</v>
      </c>
      <c r="C261" s="221" t="s">
        <v>332</v>
      </c>
      <c r="D261" s="225"/>
      <c r="E261" s="226"/>
      <c r="F261" s="213" t="s">
        <v>182</v>
      </c>
    </row>
    <row r="262" spans="1:6" s="16" customFormat="1" ht="15.75" x14ac:dyDescent="0.25">
      <c r="A262" s="216"/>
      <c r="B262" s="18" t="s">
        <v>268</v>
      </c>
      <c r="C262" s="251"/>
      <c r="D262" s="252"/>
      <c r="E262" s="219"/>
      <c r="F262" s="218"/>
    </row>
    <row r="263" spans="1:6" s="16" customFormat="1" ht="48" customHeight="1" x14ac:dyDescent="0.25">
      <c r="A263" s="217"/>
      <c r="B263" s="19" t="s">
        <v>293</v>
      </c>
      <c r="C263" s="240"/>
      <c r="D263" s="241"/>
      <c r="E263" s="242"/>
      <c r="F263" s="214"/>
    </row>
    <row r="264" spans="1:6" s="16" customFormat="1" x14ac:dyDescent="0.25">
      <c r="A264" s="215" t="s">
        <v>104</v>
      </c>
      <c r="B264" s="45" t="s">
        <v>208</v>
      </c>
      <c r="C264" s="221" t="s">
        <v>333</v>
      </c>
      <c r="D264" s="225"/>
      <c r="E264" s="226"/>
      <c r="F264" s="213" t="s">
        <v>334</v>
      </c>
    </row>
    <row r="265" spans="1:6" s="16" customFormat="1" ht="15.75" x14ac:dyDescent="0.25">
      <c r="A265" s="216"/>
      <c r="B265" s="18" t="s">
        <v>318</v>
      </c>
      <c r="C265" s="251"/>
      <c r="D265" s="252"/>
      <c r="E265" s="219"/>
      <c r="F265" s="218"/>
    </row>
    <row r="266" spans="1:6" s="16" customFormat="1" ht="15.75" x14ac:dyDescent="0.25">
      <c r="A266" s="217"/>
      <c r="B266" s="19" t="s">
        <v>118</v>
      </c>
      <c r="C266" s="240"/>
      <c r="D266" s="241"/>
      <c r="E266" s="242"/>
      <c r="F266" s="214"/>
    </row>
    <row r="267" spans="1:6" s="16" customFormat="1" ht="56.25" x14ac:dyDescent="0.25">
      <c r="A267" s="215" t="s">
        <v>105</v>
      </c>
      <c r="B267" s="46" t="s">
        <v>209</v>
      </c>
      <c r="C267" s="221" t="s">
        <v>335</v>
      </c>
      <c r="D267" s="225"/>
      <c r="E267" s="226"/>
      <c r="F267" s="213" t="s">
        <v>182</v>
      </c>
    </row>
    <row r="268" spans="1:6" s="16" customFormat="1" ht="15.75" x14ac:dyDescent="0.25">
      <c r="A268" s="216"/>
      <c r="B268" s="18" t="s">
        <v>336</v>
      </c>
      <c r="C268" s="251"/>
      <c r="D268" s="252"/>
      <c r="E268" s="219"/>
      <c r="F268" s="218"/>
    </row>
    <row r="269" spans="1:6" s="16" customFormat="1" ht="15.75" x14ac:dyDescent="0.25">
      <c r="A269" s="217"/>
      <c r="B269" s="19" t="s">
        <v>294</v>
      </c>
      <c r="C269" s="240"/>
      <c r="D269" s="241"/>
      <c r="E269" s="242"/>
      <c r="F269" s="214"/>
    </row>
    <row r="270" spans="1:6" s="16" customFormat="1" ht="37.5" x14ac:dyDescent="0.25">
      <c r="A270" s="215" t="s">
        <v>608</v>
      </c>
      <c r="B270" s="46" t="s">
        <v>356</v>
      </c>
      <c r="C270" s="221" t="s">
        <v>231</v>
      </c>
      <c r="D270" s="225"/>
      <c r="E270" s="226"/>
      <c r="F270" s="213" t="s">
        <v>643</v>
      </c>
    </row>
    <row r="271" spans="1:6" s="20" customFormat="1" x14ac:dyDescent="0.25">
      <c r="A271" s="216"/>
      <c r="B271" s="18" t="s">
        <v>319</v>
      </c>
      <c r="C271" s="88" t="s">
        <v>212</v>
      </c>
      <c r="D271" s="9" t="s">
        <v>560</v>
      </c>
      <c r="E271" s="79"/>
      <c r="F271" s="218"/>
    </row>
    <row r="272" spans="1:6" s="16" customFormat="1" x14ac:dyDescent="0.25">
      <c r="A272" s="217"/>
      <c r="B272" s="19" t="s">
        <v>232</v>
      </c>
      <c r="C272" s="99"/>
      <c r="D272" s="96"/>
      <c r="E272" s="92"/>
      <c r="F272" s="214"/>
    </row>
    <row r="273" spans="1:6" s="16" customFormat="1" ht="37.5" x14ac:dyDescent="0.25">
      <c r="A273" s="215" t="s">
        <v>106</v>
      </c>
      <c r="B273" s="46" t="s">
        <v>320</v>
      </c>
      <c r="C273" s="221" t="s">
        <v>250</v>
      </c>
      <c r="D273" s="225"/>
      <c r="E273" s="226"/>
      <c r="F273" s="213" t="s">
        <v>643</v>
      </c>
    </row>
    <row r="274" spans="1:6" s="16" customFormat="1" ht="15.75" x14ac:dyDescent="0.25">
      <c r="A274" s="216"/>
      <c r="B274" s="18" t="s">
        <v>337</v>
      </c>
      <c r="C274" s="251"/>
      <c r="D274" s="252"/>
      <c r="E274" s="219"/>
      <c r="F274" s="218"/>
    </row>
    <row r="275" spans="1:6" s="16" customFormat="1" ht="15.75" x14ac:dyDescent="0.25">
      <c r="A275" s="217"/>
      <c r="B275" s="19" t="s">
        <v>251</v>
      </c>
      <c r="C275" s="240"/>
      <c r="D275" s="241"/>
      <c r="E275" s="242"/>
      <c r="F275" s="214"/>
    </row>
    <row r="276" spans="1:6" s="16" customFormat="1" ht="144" customHeight="1" x14ac:dyDescent="0.25">
      <c r="A276" s="215" t="s">
        <v>609</v>
      </c>
      <c r="B276" s="46" t="s">
        <v>210</v>
      </c>
      <c r="C276" s="221" t="s">
        <v>252</v>
      </c>
      <c r="D276" s="225"/>
      <c r="E276" s="226"/>
      <c r="F276" s="213" t="s">
        <v>253</v>
      </c>
    </row>
    <row r="277" spans="1:6" s="16" customFormat="1" ht="15.75" x14ac:dyDescent="0.25">
      <c r="A277" s="216"/>
      <c r="B277" s="18" t="s">
        <v>337</v>
      </c>
      <c r="C277" s="251"/>
      <c r="D277" s="252"/>
      <c r="E277" s="219"/>
      <c r="F277" s="218"/>
    </row>
    <row r="278" spans="1:6" s="16" customFormat="1" ht="15.75" x14ac:dyDescent="0.25">
      <c r="A278" s="217"/>
      <c r="B278" s="19" t="s">
        <v>251</v>
      </c>
      <c r="C278" s="240"/>
      <c r="D278" s="241"/>
      <c r="E278" s="242"/>
      <c r="F278" s="214"/>
    </row>
    <row r="279" spans="1:6" s="16" customFormat="1" ht="56.25" x14ac:dyDescent="0.25">
      <c r="A279" s="215" t="s">
        <v>107</v>
      </c>
      <c r="B279" s="46" t="s">
        <v>321</v>
      </c>
      <c r="C279" s="221" t="s">
        <v>172</v>
      </c>
      <c r="D279" s="225"/>
      <c r="E279" s="226"/>
      <c r="F279" s="213" t="s">
        <v>369</v>
      </c>
    </row>
    <row r="280" spans="1:6" s="16" customFormat="1" ht="15.75" x14ac:dyDescent="0.25">
      <c r="A280" s="216"/>
      <c r="B280" s="18" t="s">
        <v>173</v>
      </c>
      <c r="C280" s="251"/>
      <c r="D280" s="252"/>
      <c r="E280" s="219"/>
      <c r="F280" s="218"/>
    </row>
    <row r="281" spans="1:6" s="16" customFormat="1" ht="15.75" x14ac:dyDescent="0.25">
      <c r="A281" s="217"/>
      <c r="B281" s="19" t="s">
        <v>254</v>
      </c>
      <c r="C281" s="240"/>
      <c r="D281" s="241"/>
      <c r="E281" s="242"/>
      <c r="F281" s="214"/>
    </row>
    <row r="282" spans="1:6" s="16" customFormat="1" ht="75" x14ac:dyDescent="0.25">
      <c r="A282" s="215" t="s">
        <v>108</v>
      </c>
      <c r="B282" s="46" t="s">
        <v>379</v>
      </c>
      <c r="C282" s="221" t="s">
        <v>255</v>
      </c>
      <c r="D282" s="225"/>
      <c r="E282" s="226"/>
      <c r="F282" s="213" t="s">
        <v>360</v>
      </c>
    </row>
    <row r="283" spans="1:6" s="20" customFormat="1" x14ac:dyDescent="0.25">
      <c r="A283" s="216"/>
      <c r="B283" s="18" t="s">
        <v>150</v>
      </c>
      <c r="C283" s="88" t="s">
        <v>212</v>
      </c>
      <c r="D283" s="9" t="s">
        <v>561</v>
      </c>
      <c r="E283" s="79"/>
      <c r="F283" s="218"/>
    </row>
    <row r="284" spans="1:6" s="16" customFormat="1" x14ac:dyDescent="0.25">
      <c r="A284" s="217"/>
      <c r="B284" s="19" t="s">
        <v>269</v>
      </c>
      <c r="C284" s="99"/>
      <c r="D284" s="96"/>
      <c r="E284" s="92"/>
      <c r="F284" s="214"/>
    </row>
    <row r="285" spans="1:6" s="16" customFormat="1" ht="102" customHeight="1" x14ac:dyDescent="0.25">
      <c r="A285" s="215" t="s">
        <v>109</v>
      </c>
      <c r="B285" s="46" t="s">
        <v>322</v>
      </c>
      <c r="C285" s="221" t="s">
        <v>349</v>
      </c>
      <c r="D285" s="225"/>
      <c r="E285" s="226"/>
      <c r="F285" s="213" t="s">
        <v>360</v>
      </c>
    </row>
    <row r="286" spans="1:6" s="20" customFormat="1" x14ac:dyDescent="0.25">
      <c r="A286" s="216"/>
      <c r="B286" s="18" t="s">
        <v>256</v>
      </c>
      <c r="C286" s="88" t="s">
        <v>212</v>
      </c>
      <c r="D286" s="9">
        <v>44148</v>
      </c>
      <c r="E286" s="79"/>
      <c r="F286" s="218"/>
    </row>
    <row r="287" spans="1:6" s="16" customFormat="1" x14ac:dyDescent="0.25">
      <c r="A287" s="217"/>
      <c r="B287" s="19" t="s">
        <v>257</v>
      </c>
      <c r="C287" s="99"/>
      <c r="D287" s="96"/>
      <c r="E287" s="92"/>
      <c r="F287" s="214"/>
    </row>
    <row r="288" spans="1:6" s="17" customFormat="1" ht="56.25" x14ac:dyDescent="0.25">
      <c r="A288" s="281" t="s">
        <v>110</v>
      </c>
      <c r="B288" s="64" t="s">
        <v>323</v>
      </c>
      <c r="C288" s="262" t="s">
        <v>324</v>
      </c>
      <c r="D288" s="263"/>
      <c r="E288" s="264"/>
      <c r="F288" s="253" t="s">
        <v>360</v>
      </c>
    </row>
    <row r="289" spans="1:6" s="17" customFormat="1" ht="51" customHeight="1" x14ac:dyDescent="0.25">
      <c r="A289" s="282"/>
      <c r="B289" s="30" t="s">
        <v>258</v>
      </c>
      <c r="C289" s="289"/>
      <c r="D289" s="290"/>
      <c r="E289" s="291"/>
      <c r="F289" s="255"/>
    </row>
  </sheetData>
  <sheetProtection formatCells="0" formatColumns="0" formatRows="0" deleteColumns="0" deleteRows="0" autoFilter="0" pivotTables="0"/>
  <protectedRanges>
    <protectedRange password="CF36" sqref="C270:F289 D68:F77 D1:F5 C142 C202 E6:F12 D6:D9 D11:D24 D26:D27 E13:E28 F13:F29 D32:D35 D37 D39 D41:D46 D48:D50 D52:D54 D61:D67 D56:D57 D59 C37:C77 C78:F126 C148 C127:D141 C146 C143:D145 C149:D201 C147:D147 C207 C204 C203:D203 C205:D206 C233 C208:D232 C236 C234:D235 C237:D269 A37:B289 E30:F67 A1:C36 D29:D30 E127:F191 E193:F269 E192" name="Диапазон1"/>
  </protectedRanges>
  <autoFilter ref="A6:F6" xr:uid="{00000000-0009-0000-0000-000000000000}"/>
  <mergeCells count="314">
    <mergeCell ref="A178:A181"/>
    <mergeCell ref="C179:E179"/>
    <mergeCell ref="C180:E180"/>
    <mergeCell ref="C181:E181"/>
    <mergeCell ref="F178:F181"/>
    <mergeCell ref="B78:B80"/>
    <mergeCell ref="A78:A80"/>
    <mergeCell ref="C81:E81"/>
    <mergeCell ref="C10:E10"/>
    <mergeCell ref="C40:E40"/>
    <mergeCell ref="C47:E49"/>
    <mergeCell ref="C51:E51"/>
    <mergeCell ref="C55:E55"/>
    <mergeCell ref="C58:E58"/>
    <mergeCell ref="C60:E60"/>
    <mergeCell ref="C63:E63"/>
    <mergeCell ref="C74:E74"/>
    <mergeCell ref="C75:E75"/>
    <mergeCell ref="F154:F156"/>
    <mergeCell ref="F157:F159"/>
    <mergeCell ref="A157:A159"/>
    <mergeCell ref="C151:E151"/>
    <mergeCell ref="A149:A151"/>
    <mergeCell ref="C149:E149"/>
    <mergeCell ref="F258:F260"/>
    <mergeCell ref="C270:E270"/>
    <mergeCell ref="C258:E258"/>
    <mergeCell ref="F276:F278"/>
    <mergeCell ref="F279:F281"/>
    <mergeCell ref="C276:E278"/>
    <mergeCell ref="C264:E266"/>
    <mergeCell ref="C254:E254"/>
    <mergeCell ref="B8:B9"/>
    <mergeCell ref="C25:E25"/>
    <mergeCell ref="C28:E28"/>
    <mergeCell ref="C29:E29"/>
    <mergeCell ref="C31:E32"/>
    <mergeCell ref="C36:E36"/>
    <mergeCell ref="C38:E38"/>
    <mergeCell ref="C17:E17"/>
    <mergeCell ref="C35:E35"/>
    <mergeCell ref="C225:E225"/>
    <mergeCell ref="C226:E226"/>
    <mergeCell ref="C227:E227"/>
    <mergeCell ref="C236:E236"/>
    <mergeCell ref="F232:F234"/>
    <mergeCell ref="C229:E229"/>
    <mergeCell ref="C248:E248"/>
    <mergeCell ref="A282:A284"/>
    <mergeCell ref="A270:A272"/>
    <mergeCell ref="A279:A281"/>
    <mergeCell ref="A276:A278"/>
    <mergeCell ref="C279:E281"/>
    <mergeCell ref="F261:F263"/>
    <mergeCell ref="A285:A287"/>
    <mergeCell ref="C285:E285"/>
    <mergeCell ref="F285:F287"/>
    <mergeCell ref="A288:A289"/>
    <mergeCell ref="F288:F289"/>
    <mergeCell ref="C288:E289"/>
    <mergeCell ref="A273:A275"/>
    <mergeCell ref="F273:F275"/>
    <mergeCell ref="F267:F269"/>
    <mergeCell ref="F264:F266"/>
    <mergeCell ref="F270:F272"/>
    <mergeCell ref="C261:E263"/>
    <mergeCell ref="C267:E269"/>
    <mergeCell ref="F282:F284"/>
    <mergeCell ref="C282:E282"/>
    <mergeCell ref="C273:E275"/>
    <mergeCell ref="A248:A253"/>
    <mergeCell ref="A264:A266"/>
    <mergeCell ref="A254:A257"/>
    <mergeCell ref="A261:A263"/>
    <mergeCell ref="A267:A269"/>
    <mergeCell ref="A258:A260"/>
    <mergeCell ref="A228:F228"/>
    <mergeCell ref="A244:A246"/>
    <mergeCell ref="A229:A231"/>
    <mergeCell ref="A232:A237"/>
    <mergeCell ref="A241:A243"/>
    <mergeCell ref="C251:E251"/>
    <mergeCell ref="C232:E232"/>
    <mergeCell ref="A238:A240"/>
    <mergeCell ref="C247:E247"/>
    <mergeCell ref="F238:F240"/>
    <mergeCell ref="C235:E235"/>
    <mergeCell ref="F244:F246"/>
    <mergeCell ref="F241:F243"/>
    <mergeCell ref="C241:E243"/>
    <mergeCell ref="F235:F237"/>
    <mergeCell ref="C244:E246"/>
    <mergeCell ref="F254:F257"/>
    <mergeCell ref="C233:E233"/>
    <mergeCell ref="F248:F253"/>
    <mergeCell ref="A199:F199"/>
    <mergeCell ref="F203:F205"/>
    <mergeCell ref="A203:A205"/>
    <mergeCell ref="C220:E220"/>
    <mergeCell ref="F200:F202"/>
    <mergeCell ref="C203:E203"/>
    <mergeCell ref="A200:A202"/>
    <mergeCell ref="C206:E206"/>
    <mergeCell ref="C200:E201"/>
    <mergeCell ref="C202:E202"/>
    <mergeCell ref="C204:E204"/>
    <mergeCell ref="C207:E207"/>
    <mergeCell ref="C208:E208"/>
    <mergeCell ref="C209:E209"/>
    <mergeCell ref="C210:E210"/>
    <mergeCell ref="C211:E211"/>
    <mergeCell ref="C212:E212"/>
    <mergeCell ref="C213:E213"/>
    <mergeCell ref="C214:E214"/>
    <mergeCell ref="C215:E215"/>
    <mergeCell ref="C216:E216"/>
    <mergeCell ref="C217:E217"/>
    <mergeCell ref="C218:E218"/>
    <mergeCell ref="A171:F171"/>
    <mergeCell ref="C166:E168"/>
    <mergeCell ref="F166:F168"/>
    <mergeCell ref="F163:F165"/>
    <mergeCell ref="F149:F151"/>
    <mergeCell ref="A154:A156"/>
    <mergeCell ref="A153:F153"/>
    <mergeCell ref="C163:E165"/>
    <mergeCell ref="C160:E162"/>
    <mergeCell ref="C157:E159"/>
    <mergeCell ref="F160:F162"/>
    <mergeCell ref="A160:A162"/>
    <mergeCell ref="C150:E150"/>
    <mergeCell ref="C152:E152"/>
    <mergeCell ref="C169:E169"/>
    <mergeCell ref="C170:E170"/>
    <mergeCell ref="C154:E156"/>
    <mergeCell ref="F115:F117"/>
    <mergeCell ref="C115:E117"/>
    <mergeCell ref="F118:F120"/>
    <mergeCell ref="C131:E133"/>
    <mergeCell ref="C121:E121"/>
    <mergeCell ref="C118:E120"/>
    <mergeCell ref="C124:E126"/>
    <mergeCell ref="C136:E137"/>
    <mergeCell ref="C147:E147"/>
    <mergeCell ref="C143:C144"/>
    <mergeCell ref="F143:F144"/>
    <mergeCell ref="E143:E144"/>
    <mergeCell ref="F145:F148"/>
    <mergeCell ref="C145:E145"/>
    <mergeCell ref="F124:F126"/>
    <mergeCell ref="F138:F140"/>
    <mergeCell ref="F136:F137"/>
    <mergeCell ref="F121:F123"/>
    <mergeCell ref="F127:F129"/>
    <mergeCell ref="A118:A120"/>
    <mergeCell ref="A115:A117"/>
    <mergeCell ref="A94:A95"/>
    <mergeCell ref="A145:A148"/>
    <mergeCell ref="A138:A140"/>
    <mergeCell ref="D143:D144"/>
    <mergeCell ref="A141:A144"/>
    <mergeCell ref="C134:E134"/>
    <mergeCell ref="A131:A133"/>
    <mergeCell ref="A127:A129"/>
    <mergeCell ref="A136:A137"/>
    <mergeCell ref="A124:A126"/>
    <mergeCell ref="A121:A123"/>
    <mergeCell ref="C127:E129"/>
    <mergeCell ref="C138:E140"/>
    <mergeCell ref="C122:E122"/>
    <mergeCell ref="C130:E130"/>
    <mergeCell ref="C142:E142"/>
    <mergeCell ref="C146:E146"/>
    <mergeCell ref="C148:E148"/>
    <mergeCell ref="C141:E141"/>
    <mergeCell ref="F78:F80"/>
    <mergeCell ref="F82:F84"/>
    <mergeCell ref="C82:E82"/>
    <mergeCell ref="C78:E78"/>
    <mergeCell ref="F85:F86"/>
    <mergeCell ref="A91:A93"/>
    <mergeCell ref="F91:F93"/>
    <mergeCell ref="C107:E109"/>
    <mergeCell ref="F101:F103"/>
    <mergeCell ref="C104:E104"/>
    <mergeCell ref="A82:A84"/>
    <mergeCell ref="A85:A86"/>
    <mergeCell ref="F94:F95"/>
    <mergeCell ref="C101:E101"/>
    <mergeCell ref="C98:E98"/>
    <mergeCell ref="F98:F100"/>
    <mergeCell ref="C96:E96"/>
    <mergeCell ref="A107:A109"/>
    <mergeCell ref="C85:E86"/>
    <mergeCell ref="C87:E87"/>
    <mergeCell ref="C88:E90"/>
    <mergeCell ref="F113:F114"/>
    <mergeCell ref="F110:F112"/>
    <mergeCell ref="C113:E114"/>
    <mergeCell ref="F104:F106"/>
    <mergeCell ref="C91:E93"/>
    <mergeCell ref="F107:F109"/>
    <mergeCell ref="A113:A114"/>
    <mergeCell ref="A110:A112"/>
    <mergeCell ref="C94:E95"/>
    <mergeCell ref="C111:E111"/>
    <mergeCell ref="C110:E110"/>
    <mergeCell ref="C112:E112"/>
    <mergeCell ref="C76:E76"/>
    <mergeCell ref="C62:E62"/>
    <mergeCell ref="A62:A64"/>
    <mergeCell ref="F59:F61"/>
    <mergeCell ref="F62:F64"/>
    <mergeCell ref="F56:F58"/>
    <mergeCell ref="A59:A61"/>
    <mergeCell ref="C59:E59"/>
    <mergeCell ref="C56:E56"/>
    <mergeCell ref="A56:A58"/>
    <mergeCell ref="A66:A67"/>
    <mergeCell ref="F68:F69"/>
    <mergeCell ref="F70:F72"/>
    <mergeCell ref="C66:E66"/>
    <mergeCell ref="F66:F67"/>
    <mergeCell ref="A65:F65"/>
    <mergeCell ref="C70:E72"/>
    <mergeCell ref="A70:A72"/>
    <mergeCell ref="A68:A69"/>
    <mergeCell ref="C73:E73"/>
    <mergeCell ref="F35:F36"/>
    <mergeCell ref="C68:E69"/>
    <mergeCell ref="C53:E53"/>
    <mergeCell ref="A43:F43"/>
    <mergeCell ref="A53:A55"/>
    <mergeCell ref="A47:A49"/>
    <mergeCell ref="A50:A52"/>
    <mergeCell ref="C44:E46"/>
    <mergeCell ref="F50:F52"/>
    <mergeCell ref="F53:F55"/>
    <mergeCell ref="F47:F49"/>
    <mergeCell ref="C50:E50"/>
    <mergeCell ref="A44:A46"/>
    <mergeCell ref="C37:E37"/>
    <mergeCell ref="F37:F38"/>
    <mergeCell ref="F44:F46"/>
    <mergeCell ref="F41:F42"/>
    <mergeCell ref="C41:E42"/>
    <mergeCell ref="A39:A40"/>
    <mergeCell ref="A41:A42"/>
    <mergeCell ref="A37:A38"/>
    <mergeCell ref="C39:E39"/>
    <mergeCell ref="F39:F40"/>
    <mergeCell ref="A35:A36"/>
    <mergeCell ref="A33:A34"/>
    <mergeCell ref="C33:E34"/>
    <mergeCell ref="F13:F15"/>
    <mergeCell ref="F21:F22"/>
    <mergeCell ref="C13:E13"/>
    <mergeCell ref="C21:E21"/>
    <mergeCell ref="F33:F34"/>
    <mergeCell ref="C18:E18"/>
    <mergeCell ref="C16:E16"/>
    <mergeCell ref="A21:A22"/>
    <mergeCell ref="C22:E22"/>
    <mergeCell ref="A4:F4"/>
    <mergeCell ref="A5:F5"/>
    <mergeCell ref="C11:E11"/>
    <mergeCell ref="A1:B1"/>
    <mergeCell ref="C1:F2"/>
    <mergeCell ref="A2:B2"/>
    <mergeCell ref="A3:F3"/>
    <mergeCell ref="F31:F32"/>
    <mergeCell ref="A16:A20"/>
    <mergeCell ref="F27:F29"/>
    <mergeCell ref="C27:E27"/>
    <mergeCell ref="A7:F7"/>
    <mergeCell ref="A13:A15"/>
    <mergeCell ref="F16:F20"/>
    <mergeCell ref="C24:E24"/>
    <mergeCell ref="A23:F23"/>
    <mergeCell ref="F11:F12"/>
    <mergeCell ref="C6:E6"/>
    <mergeCell ref="F8:F10"/>
    <mergeCell ref="C8:E9"/>
    <mergeCell ref="A31:A32"/>
    <mergeCell ref="A8:A9"/>
    <mergeCell ref="C172:E172"/>
    <mergeCell ref="C173:E173"/>
    <mergeCell ref="C174:E174"/>
    <mergeCell ref="C175:E175"/>
    <mergeCell ref="C176:E176"/>
    <mergeCell ref="C177:E177"/>
    <mergeCell ref="C182:E182"/>
    <mergeCell ref="C178:E178"/>
    <mergeCell ref="C183:E183"/>
    <mergeCell ref="C184:E184"/>
    <mergeCell ref="C185:E185"/>
    <mergeCell ref="C186:E186"/>
    <mergeCell ref="C187:E187"/>
    <mergeCell ref="C188:E188"/>
    <mergeCell ref="C189:E189"/>
    <mergeCell ref="C190:E190"/>
    <mergeCell ref="C191:E191"/>
    <mergeCell ref="C192:E192"/>
    <mergeCell ref="C219:E219"/>
    <mergeCell ref="C222:E222"/>
    <mergeCell ref="C223:E223"/>
    <mergeCell ref="C224:E224"/>
    <mergeCell ref="C221:E221"/>
    <mergeCell ref="C193:E193"/>
    <mergeCell ref="C194:E194"/>
    <mergeCell ref="C195:E195"/>
    <mergeCell ref="C196:E196"/>
    <mergeCell ref="C197:E197"/>
    <mergeCell ref="C198:E198"/>
  </mergeCells>
  <phoneticPr fontId="0" type="noConversion"/>
  <printOptions horizontalCentered="1"/>
  <pageMargins left="0.31496062992125984" right="0.19685039370078741" top="0.39370078740157483" bottom="0.39370078740157483" header="0.15748031496062992" footer="0.19685039370078741"/>
  <pageSetup paperSize="9" scale="81" fitToHeight="100" orientation="landscape" r:id="rId1"/>
  <headerFooter>
    <oddHeader>&amp;C&amp;P</oddHeader>
  </headerFooter>
  <rowBreaks count="15" manualBreakCount="15">
    <brk id="20" max="5" man="1"/>
    <brk id="30" max="5" man="1"/>
    <brk id="49" max="5" man="1"/>
    <brk id="77" max="5" man="1"/>
    <brk id="90" max="5" man="1"/>
    <brk id="109" max="5" man="1"/>
    <brk id="123" max="5" man="1"/>
    <brk id="126" max="5" man="1"/>
    <brk id="140" max="5" man="1"/>
    <brk id="152" max="5" man="1"/>
    <brk id="170" max="5" man="1"/>
    <brk id="193" max="5" man="1"/>
    <brk id="231" max="5" man="1"/>
    <brk id="246" max="5" man="1"/>
    <brk id="26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37"/>
  <sheetViews>
    <sheetView workbookViewId="0">
      <selection activeCell="AA30" sqref="AA30"/>
    </sheetView>
  </sheetViews>
  <sheetFormatPr defaultRowHeight="15" x14ac:dyDescent="0.25"/>
  <cols>
    <col min="1" max="7" width="3.140625" customWidth="1"/>
    <col min="8" max="8" width="4.7109375" customWidth="1"/>
    <col min="9" max="15" width="3.140625" customWidth="1"/>
    <col min="16" max="16" width="4.7109375" customWidth="1"/>
    <col min="17" max="23" width="3.140625" customWidth="1"/>
    <col min="24" max="24" width="2.7109375" customWidth="1"/>
    <col min="29" max="29" width="10.140625" bestFit="1" customWidth="1"/>
  </cols>
  <sheetData>
    <row r="1" spans="1:29" ht="23.25" x14ac:dyDescent="0.35">
      <c r="A1" s="367">
        <v>2015</v>
      </c>
      <c r="B1" s="367"/>
      <c r="C1" s="367"/>
      <c r="D1" s="367"/>
      <c r="E1" s="367"/>
      <c r="F1" s="367"/>
      <c r="G1" s="367"/>
      <c r="H1" s="367"/>
      <c r="I1" s="367"/>
      <c r="J1" s="367"/>
      <c r="K1" s="367"/>
      <c r="L1" s="367"/>
      <c r="M1" s="367"/>
      <c r="N1" s="367"/>
      <c r="O1" s="367"/>
      <c r="P1" s="367"/>
      <c r="Q1" s="367"/>
      <c r="R1" s="367"/>
      <c r="S1" s="367"/>
      <c r="T1" s="367"/>
      <c r="U1" s="367"/>
      <c r="V1" s="367"/>
      <c r="W1" s="367"/>
      <c r="X1" s="1"/>
    </row>
    <row r="2" spans="1:29" x14ac:dyDescent="0.25">
      <c r="A2" s="1"/>
      <c r="B2" s="1"/>
      <c r="C2" s="1"/>
      <c r="D2" s="1"/>
      <c r="E2" s="1"/>
      <c r="F2" s="1"/>
      <c r="G2" s="1"/>
      <c r="H2" s="1"/>
      <c r="I2" s="1"/>
      <c r="J2" s="1"/>
      <c r="K2" s="1"/>
      <c r="L2" s="1"/>
      <c r="M2" s="1"/>
      <c r="N2" s="1"/>
      <c r="O2" s="1"/>
      <c r="P2" s="1"/>
      <c r="Q2" s="1"/>
      <c r="R2" s="1"/>
      <c r="S2" s="1"/>
      <c r="T2" s="1"/>
      <c r="U2" s="1"/>
      <c r="V2" s="1"/>
      <c r="W2" s="1"/>
      <c r="X2" s="1"/>
    </row>
    <row r="3" spans="1:29" x14ac:dyDescent="0.25">
      <c r="A3" s="368" t="s">
        <v>153</v>
      </c>
      <c r="B3" s="368"/>
      <c r="C3" s="368"/>
      <c r="D3" s="368"/>
      <c r="E3" s="368"/>
      <c r="F3" s="368"/>
      <c r="G3" s="368"/>
      <c r="H3" s="1"/>
      <c r="I3" s="368" t="s">
        <v>154</v>
      </c>
      <c r="J3" s="368"/>
      <c r="K3" s="368"/>
      <c r="L3" s="368"/>
      <c r="M3" s="368"/>
      <c r="N3" s="368"/>
      <c r="O3" s="368"/>
      <c r="P3" s="1"/>
      <c r="Q3" s="368" t="s">
        <v>155</v>
      </c>
      <c r="R3" s="368"/>
      <c r="S3" s="368"/>
      <c r="T3" s="368"/>
      <c r="U3" s="368"/>
      <c r="V3" s="368"/>
      <c r="W3" s="368"/>
      <c r="X3" s="1"/>
    </row>
    <row r="4" spans="1:29" x14ac:dyDescent="0.25">
      <c r="A4" s="1" t="s">
        <v>156</v>
      </c>
      <c r="B4" s="1" t="s">
        <v>157</v>
      </c>
      <c r="C4" s="1" t="s">
        <v>158</v>
      </c>
      <c r="D4" s="1" t="s">
        <v>159</v>
      </c>
      <c r="E4" s="1" t="s">
        <v>160</v>
      </c>
      <c r="F4" s="2" t="s">
        <v>161</v>
      </c>
      <c r="G4" s="2" t="s">
        <v>162</v>
      </c>
      <c r="H4" s="1"/>
      <c r="I4" s="1" t="s">
        <v>156</v>
      </c>
      <c r="J4" s="1" t="s">
        <v>157</v>
      </c>
      <c r="K4" s="1" t="s">
        <v>158</v>
      </c>
      <c r="L4" s="1" t="s">
        <v>159</v>
      </c>
      <c r="M4" s="1" t="s">
        <v>160</v>
      </c>
      <c r="N4" s="2" t="s">
        <v>161</v>
      </c>
      <c r="O4" s="2" t="s">
        <v>162</v>
      </c>
      <c r="P4" s="1"/>
      <c r="Q4" s="1" t="s">
        <v>156</v>
      </c>
      <c r="R4" s="1" t="s">
        <v>157</v>
      </c>
      <c r="S4" s="1" t="s">
        <v>158</v>
      </c>
      <c r="T4" s="1" t="s">
        <v>159</v>
      </c>
      <c r="U4" s="1" t="s">
        <v>160</v>
      </c>
      <c r="V4" s="2" t="s">
        <v>161</v>
      </c>
      <c r="W4" s="2" t="s">
        <v>162</v>
      </c>
      <c r="X4" s="1"/>
    </row>
    <row r="5" spans="1:29" x14ac:dyDescent="0.25">
      <c r="A5" s="3">
        <f>DATEVALUE(CONCATENATE("01.01.", $A$1))-WEEKDAY(DATEVALUE(CONCATENATE("01.01.", $A$1)),3)</f>
        <v>42002</v>
      </c>
      <c r="B5" s="3">
        <f t="shared" ref="B5:G10" si="0">A5+1</f>
        <v>42003</v>
      </c>
      <c r="C5" s="3">
        <f t="shared" si="0"/>
        <v>42004</v>
      </c>
      <c r="D5" s="3">
        <f t="shared" si="0"/>
        <v>42005</v>
      </c>
      <c r="E5" s="3">
        <f t="shared" si="0"/>
        <v>42006</v>
      </c>
      <c r="F5" s="4">
        <f t="shared" si="0"/>
        <v>42007</v>
      </c>
      <c r="G5" s="4">
        <f t="shared" si="0"/>
        <v>42008</v>
      </c>
      <c r="H5" s="1"/>
      <c r="I5" s="3">
        <f>DATEVALUE(CONCATENATE("01.02.", $A$1))-WEEKDAY(DATEVALUE(CONCATENATE("01.02.", $A$1)),3)</f>
        <v>42030</v>
      </c>
      <c r="J5" s="3">
        <f t="shared" ref="J5:O10" si="1">I5+1</f>
        <v>42031</v>
      </c>
      <c r="K5" s="3">
        <f t="shared" si="1"/>
        <v>42032</v>
      </c>
      <c r="L5" s="3">
        <f t="shared" si="1"/>
        <v>42033</v>
      </c>
      <c r="M5" s="3">
        <f t="shared" si="1"/>
        <v>42034</v>
      </c>
      <c r="N5" s="4">
        <f t="shared" si="1"/>
        <v>42035</v>
      </c>
      <c r="O5" s="4">
        <f t="shared" si="1"/>
        <v>42036</v>
      </c>
      <c r="P5" s="1"/>
      <c r="Q5" s="3">
        <f>DATEVALUE(CONCATENATE("01.03.", $A$1))-WEEKDAY(DATEVALUE(CONCATENATE("01.03.", $A$1)),3)</f>
        <v>42058</v>
      </c>
      <c r="R5" s="3">
        <f t="shared" ref="R5:W10" si="2">Q5+1</f>
        <v>42059</v>
      </c>
      <c r="S5" s="3">
        <f t="shared" si="2"/>
        <v>42060</v>
      </c>
      <c r="T5" s="3">
        <f t="shared" si="2"/>
        <v>42061</v>
      </c>
      <c r="U5" s="3">
        <f t="shared" si="2"/>
        <v>42062</v>
      </c>
      <c r="V5" s="4">
        <f t="shared" si="2"/>
        <v>42063</v>
      </c>
      <c r="W5" s="4">
        <f t="shared" si="2"/>
        <v>42064</v>
      </c>
      <c r="X5" s="1"/>
    </row>
    <row r="6" spans="1:29" x14ac:dyDescent="0.25">
      <c r="A6" s="3">
        <f>G5+1</f>
        <v>42009</v>
      </c>
      <c r="B6" s="3">
        <f t="shared" si="0"/>
        <v>42010</v>
      </c>
      <c r="C6" s="3">
        <f t="shared" si="0"/>
        <v>42011</v>
      </c>
      <c r="D6" s="3">
        <f t="shared" si="0"/>
        <v>42012</v>
      </c>
      <c r="E6" s="3">
        <f t="shared" si="0"/>
        <v>42013</v>
      </c>
      <c r="F6" s="4">
        <f t="shared" si="0"/>
        <v>42014</v>
      </c>
      <c r="G6" s="4">
        <f t="shared" si="0"/>
        <v>42015</v>
      </c>
      <c r="H6" s="1"/>
      <c r="I6" s="3">
        <f>O5+1</f>
        <v>42037</v>
      </c>
      <c r="J6" s="3">
        <f t="shared" si="1"/>
        <v>42038</v>
      </c>
      <c r="K6" s="3">
        <f t="shared" si="1"/>
        <v>42039</v>
      </c>
      <c r="L6" s="3">
        <f t="shared" si="1"/>
        <v>42040</v>
      </c>
      <c r="M6" s="3">
        <f t="shared" si="1"/>
        <v>42041</v>
      </c>
      <c r="N6" s="4">
        <f t="shared" si="1"/>
        <v>42042</v>
      </c>
      <c r="O6" s="4">
        <f t="shared" si="1"/>
        <v>42043</v>
      </c>
      <c r="P6" s="1"/>
      <c r="Q6" s="3">
        <f>W5+1</f>
        <v>42065</v>
      </c>
      <c r="R6" s="3">
        <f t="shared" si="2"/>
        <v>42066</v>
      </c>
      <c r="S6" s="3">
        <f t="shared" si="2"/>
        <v>42067</v>
      </c>
      <c r="T6" s="3">
        <f t="shared" si="2"/>
        <v>42068</v>
      </c>
      <c r="U6" s="3">
        <f t="shared" si="2"/>
        <v>42069</v>
      </c>
      <c r="V6" s="4">
        <f t="shared" si="2"/>
        <v>42070</v>
      </c>
      <c r="W6" s="4">
        <f t="shared" si="2"/>
        <v>42071</v>
      </c>
      <c r="X6" s="1"/>
    </row>
    <row r="7" spans="1:29" x14ac:dyDescent="0.25">
      <c r="A7" s="3">
        <f>G6+1</f>
        <v>42016</v>
      </c>
      <c r="B7" s="3">
        <f t="shared" si="0"/>
        <v>42017</v>
      </c>
      <c r="C7" s="3">
        <f t="shared" si="0"/>
        <v>42018</v>
      </c>
      <c r="D7" s="3">
        <f t="shared" si="0"/>
        <v>42019</v>
      </c>
      <c r="E7" s="3">
        <f t="shared" si="0"/>
        <v>42020</v>
      </c>
      <c r="F7" s="4">
        <f t="shared" si="0"/>
        <v>42021</v>
      </c>
      <c r="G7" s="4">
        <f t="shared" si="0"/>
        <v>42022</v>
      </c>
      <c r="H7" s="1"/>
      <c r="I7" s="3">
        <f>O6+1</f>
        <v>42044</v>
      </c>
      <c r="J7" s="3">
        <f t="shared" si="1"/>
        <v>42045</v>
      </c>
      <c r="K7" s="3">
        <f t="shared" si="1"/>
        <v>42046</v>
      </c>
      <c r="L7" s="3">
        <f t="shared" si="1"/>
        <v>42047</v>
      </c>
      <c r="M7" s="3">
        <f t="shared" si="1"/>
        <v>42048</v>
      </c>
      <c r="N7" s="4">
        <f t="shared" si="1"/>
        <v>42049</v>
      </c>
      <c r="O7" s="4">
        <f t="shared" si="1"/>
        <v>42050</v>
      </c>
      <c r="P7" s="1"/>
      <c r="Q7" s="3">
        <f>W6+1</f>
        <v>42072</v>
      </c>
      <c r="R7" s="3">
        <f t="shared" si="2"/>
        <v>42073</v>
      </c>
      <c r="S7" s="3">
        <f t="shared" si="2"/>
        <v>42074</v>
      </c>
      <c r="T7" s="3">
        <f t="shared" si="2"/>
        <v>42075</v>
      </c>
      <c r="U7" s="3">
        <f t="shared" si="2"/>
        <v>42076</v>
      </c>
      <c r="V7" s="4">
        <f t="shared" si="2"/>
        <v>42077</v>
      </c>
      <c r="W7" s="4">
        <f t="shared" si="2"/>
        <v>42078</v>
      </c>
      <c r="X7" s="1"/>
    </row>
    <row r="8" spans="1:29" x14ac:dyDescent="0.25">
      <c r="A8" s="3">
        <f>G7+1</f>
        <v>42023</v>
      </c>
      <c r="B8" s="3">
        <f t="shared" si="0"/>
        <v>42024</v>
      </c>
      <c r="C8" s="3">
        <f t="shared" si="0"/>
        <v>42025</v>
      </c>
      <c r="D8" s="3">
        <f t="shared" si="0"/>
        <v>42026</v>
      </c>
      <c r="E8" s="3">
        <f t="shared" si="0"/>
        <v>42027</v>
      </c>
      <c r="F8" s="4">
        <f t="shared" si="0"/>
        <v>42028</v>
      </c>
      <c r="G8" s="4">
        <f t="shared" si="0"/>
        <v>42029</v>
      </c>
      <c r="H8" s="1"/>
      <c r="I8" s="3">
        <f>O7+1</f>
        <v>42051</v>
      </c>
      <c r="J8" s="3">
        <f t="shared" si="1"/>
        <v>42052</v>
      </c>
      <c r="K8" s="3">
        <f t="shared" si="1"/>
        <v>42053</v>
      </c>
      <c r="L8" s="3">
        <f t="shared" si="1"/>
        <v>42054</v>
      </c>
      <c r="M8" s="3">
        <f t="shared" si="1"/>
        <v>42055</v>
      </c>
      <c r="N8" s="4">
        <f t="shared" si="1"/>
        <v>42056</v>
      </c>
      <c r="O8" s="4">
        <f t="shared" si="1"/>
        <v>42057</v>
      </c>
      <c r="P8" s="1"/>
      <c r="Q8" s="3">
        <f>W7+1</f>
        <v>42079</v>
      </c>
      <c r="R8" s="3">
        <f t="shared" si="2"/>
        <v>42080</v>
      </c>
      <c r="S8" s="3">
        <f t="shared" si="2"/>
        <v>42081</v>
      </c>
      <c r="T8" s="3">
        <f t="shared" si="2"/>
        <v>42082</v>
      </c>
      <c r="U8" s="3">
        <f t="shared" si="2"/>
        <v>42083</v>
      </c>
      <c r="V8" s="4">
        <f t="shared" si="2"/>
        <v>42084</v>
      </c>
      <c r="W8" s="4">
        <f t="shared" si="2"/>
        <v>42085</v>
      </c>
      <c r="X8" s="1"/>
    </row>
    <row r="9" spans="1:29" x14ac:dyDescent="0.25">
      <c r="A9" s="3">
        <f>G8+1</f>
        <v>42030</v>
      </c>
      <c r="B9" s="3">
        <f t="shared" si="0"/>
        <v>42031</v>
      </c>
      <c r="C9" s="3">
        <f t="shared" si="0"/>
        <v>42032</v>
      </c>
      <c r="D9" s="3">
        <f t="shared" si="0"/>
        <v>42033</v>
      </c>
      <c r="E9" s="3">
        <f t="shared" si="0"/>
        <v>42034</v>
      </c>
      <c r="F9" s="4">
        <f t="shared" si="0"/>
        <v>42035</v>
      </c>
      <c r="G9" s="4">
        <f t="shared" si="0"/>
        <v>42036</v>
      </c>
      <c r="H9" s="1"/>
      <c r="I9" s="3">
        <f>O8+1</f>
        <v>42058</v>
      </c>
      <c r="J9" s="3">
        <f t="shared" si="1"/>
        <v>42059</v>
      </c>
      <c r="K9" s="3">
        <f t="shared" si="1"/>
        <v>42060</v>
      </c>
      <c r="L9" s="3">
        <f t="shared" si="1"/>
        <v>42061</v>
      </c>
      <c r="M9" s="3">
        <f t="shared" si="1"/>
        <v>42062</v>
      </c>
      <c r="N9" s="4">
        <f t="shared" si="1"/>
        <v>42063</v>
      </c>
      <c r="O9" s="4">
        <f t="shared" si="1"/>
        <v>42064</v>
      </c>
      <c r="P9" s="1"/>
      <c r="Q9" s="3">
        <f>W8+1</f>
        <v>42086</v>
      </c>
      <c r="R9" s="3">
        <f t="shared" si="2"/>
        <v>42087</v>
      </c>
      <c r="S9" s="3">
        <f t="shared" si="2"/>
        <v>42088</v>
      </c>
      <c r="T9" s="3">
        <f t="shared" si="2"/>
        <v>42089</v>
      </c>
      <c r="U9" s="3">
        <f t="shared" si="2"/>
        <v>42090</v>
      </c>
      <c r="V9" s="4">
        <f t="shared" si="2"/>
        <v>42091</v>
      </c>
      <c r="W9" s="4">
        <f t="shared" si="2"/>
        <v>42092</v>
      </c>
      <c r="X9" s="1"/>
      <c r="AC9" s="5"/>
    </row>
    <row r="10" spans="1:29" x14ac:dyDescent="0.25">
      <c r="A10" s="3">
        <f>G9+1</f>
        <v>42037</v>
      </c>
      <c r="B10" s="3">
        <f t="shared" si="0"/>
        <v>42038</v>
      </c>
      <c r="C10" s="3">
        <f t="shared" si="0"/>
        <v>42039</v>
      </c>
      <c r="D10" s="3">
        <f t="shared" si="0"/>
        <v>42040</v>
      </c>
      <c r="E10" s="3">
        <f t="shared" si="0"/>
        <v>42041</v>
      </c>
      <c r="F10" s="4">
        <f t="shared" si="0"/>
        <v>42042</v>
      </c>
      <c r="G10" s="4">
        <f t="shared" si="0"/>
        <v>42043</v>
      </c>
      <c r="H10" s="1"/>
      <c r="I10" s="3">
        <f>O9+1</f>
        <v>42065</v>
      </c>
      <c r="J10" s="3">
        <f t="shared" si="1"/>
        <v>42066</v>
      </c>
      <c r="K10" s="3">
        <f t="shared" si="1"/>
        <v>42067</v>
      </c>
      <c r="L10" s="3">
        <f t="shared" si="1"/>
        <v>42068</v>
      </c>
      <c r="M10" s="3">
        <f t="shared" si="1"/>
        <v>42069</v>
      </c>
      <c r="N10" s="4">
        <f t="shared" si="1"/>
        <v>42070</v>
      </c>
      <c r="O10" s="4">
        <f t="shared" si="1"/>
        <v>42071</v>
      </c>
      <c r="P10" s="1"/>
      <c r="Q10" s="3">
        <f>W9+1</f>
        <v>42093</v>
      </c>
      <c r="R10" s="3">
        <f t="shared" si="2"/>
        <v>42094</v>
      </c>
      <c r="S10" s="3">
        <f t="shared" si="2"/>
        <v>42095</v>
      </c>
      <c r="T10" s="3">
        <f t="shared" si="2"/>
        <v>42096</v>
      </c>
      <c r="U10" s="3">
        <f t="shared" si="2"/>
        <v>42097</v>
      </c>
      <c r="V10" s="4">
        <f t="shared" si="2"/>
        <v>42098</v>
      </c>
      <c r="W10" s="4">
        <f t="shared" si="2"/>
        <v>42099</v>
      </c>
      <c r="X10" s="1"/>
    </row>
    <row r="11" spans="1:29" x14ac:dyDescent="0.25">
      <c r="A11" s="1"/>
      <c r="B11" s="1"/>
      <c r="C11" s="1"/>
      <c r="D11" s="1"/>
      <c r="E11" s="1"/>
      <c r="F11" s="1"/>
      <c r="G11" s="1"/>
      <c r="H11" s="1"/>
      <c r="I11" s="1"/>
      <c r="J11" s="1"/>
      <c r="K11" s="1"/>
      <c r="L11" s="1"/>
      <c r="M11" s="1"/>
      <c r="N11" s="1"/>
      <c r="O11" s="1"/>
      <c r="P11" s="1"/>
      <c r="Q11" s="1"/>
      <c r="R11" s="1"/>
      <c r="S11" s="1"/>
      <c r="T11" s="1"/>
      <c r="U11" s="1"/>
      <c r="V11" s="1"/>
      <c r="W11" s="1"/>
      <c r="X11" s="1"/>
    </row>
    <row r="12" spans="1:29" x14ac:dyDescent="0.25">
      <c r="A12" s="368" t="s">
        <v>163</v>
      </c>
      <c r="B12" s="368"/>
      <c r="C12" s="368"/>
      <c r="D12" s="368"/>
      <c r="E12" s="368"/>
      <c r="F12" s="368"/>
      <c r="G12" s="368"/>
      <c r="H12" s="1"/>
      <c r="I12" s="368" t="s">
        <v>164</v>
      </c>
      <c r="J12" s="368"/>
      <c r="K12" s="368"/>
      <c r="L12" s="368"/>
      <c r="M12" s="368"/>
      <c r="N12" s="368"/>
      <c r="O12" s="368"/>
      <c r="P12" s="1"/>
      <c r="Q12" s="368" t="s">
        <v>165</v>
      </c>
      <c r="R12" s="368"/>
      <c r="S12" s="368"/>
      <c r="T12" s="368"/>
      <c r="U12" s="368"/>
      <c r="V12" s="368"/>
      <c r="W12" s="368"/>
      <c r="X12" s="1"/>
      <c r="AC12" s="6"/>
    </row>
    <row r="13" spans="1:29" x14ac:dyDescent="0.25">
      <c r="A13" s="1" t="s">
        <v>156</v>
      </c>
      <c r="B13" s="1" t="s">
        <v>157</v>
      </c>
      <c r="C13" s="1" t="s">
        <v>158</v>
      </c>
      <c r="D13" s="1" t="s">
        <v>159</v>
      </c>
      <c r="E13" s="1" t="s">
        <v>160</v>
      </c>
      <c r="F13" s="2" t="s">
        <v>161</v>
      </c>
      <c r="G13" s="2" t="s">
        <v>162</v>
      </c>
      <c r="H13" s="1"/>
      <c r="I13" s="1" t="s">
        <v>156</v>
      </c>
      <c r="J13" s="1" t="s">
        <v>157</v>
      </c>
      <c r="K13" s="1" t="s">
        <v>158</v>
      </c>
      <c r="L13" s="1" t="s">
        <v>159</v>
      </c>
      <c r="M13" s="1" t="s">
        <v>160</v>
      </c>
      <c r="N13" s="2" t="s">
        <v>161</v>
      </c>
      <c r="O13" s="2" t="s">
        <v>162</v>
      </c>
      <c r="P13" s="1"/>
      <c r="Q13" s="1" t="s">
        <v>156</v>
      </c>
      <c r="R13" s="1" t="s">
        <v>157</v>
      </c>
      <c r="S13" s="1" t="s">
        <v>158</v>
      </c>
      <c r="T13" s="1" t="s">
        <v>159</v>
      </c>
      <c r="U13" s="1" t="s">
        <v>160</v>
      </c>
      <c r="V13" s="2" t="s">
        <v>161</v>
      </c>
      <c r="W13" s="2" t="s">
        <v>162</v>
      </c>
      <c r="X13" s="1"/>
    </row>
    <row r="14" spans="1:29" x14ac:dyDescent="0.25">
      <c r="A14" s="3">
        <f>DATEVALUE(CONCATENATE("01.04.", $A$1))-WEEKDAY(DATEVALUE(CONCATENATE("01.04.", $A$1)),3)</f>
        <v>42093</v>
      </c>
      <c r="B14" s="3">
        <f t="shared" ref="B14:G19" si="3">A14+1</f>
        <v>42094</v>
      </c>
      <c r="C14" s="3">
        <f t="shared" si="3"/>
        <v>42095</v>
      </c>
      <c r="D14" s="3">
        <f t="shared" si="3"/>
        <v>42096</v>
      </c>
      <c r="E14" s="3">
        <f t="shared" si="3"/>
        <v>42097</v>
      </c>
      <c r="F14" s="4">
        <f t="shared" si="3"/>
        <v>42098</v>
      </c>
      <c r="G14" s="4">
        <f t="shared" si="3"/>
        <v>42099</v>
      </c>
      <c r="H14" s="1"/>
      <c r="I14" s="3">
        <f>DATEVALUE(CONCATENATE("01.05.", $A$1))-WEEKDAY(DATEVALUE(CONCATENATE("01.05.", $A$1)),3)</f>
        <v>42121</v>
      </c>
      <c r="J14" s="3">
        <f t="shared" ref="J14:O19" si="4">I14+1</f>
        <v>42122</v>
      </c>
      <c r="K14" s="3">
        <f t="shared" si="4"/>
        <v>42123</v>
      </c>
      <c r="L14" s="3">
        <f t="shared" si="4"/>
        <v>42124</v>
      </c>
      <c r="M14" s="3">
        <f t="shared" si="4"/>
        <v>42125</v>
      </c>
      <c r="N14" s="4">
        <f t="shared" si="4"/>
        <v>42126</v>
      </c>
      <c r="O14" s="4">
        <f t="shared" si="4"/>
        <v>42127</v>
      </c>
      <c r="P14" s="1"/>
      <c r="Q14" s="3">
        <f>DATEVALUE(CONCATENATE("01.06.", $A$1))-WEEKDAY(DATEVALUE(CONCATENATE("01.06.", $A$1)),3)</f>
        <v>42156</v>
      </c>
      <c r="R14" s="3">
        <f t="shared" ref="R14:W19" si="5">Q14+1</f>
        <v>42157</v>
      </c>
      <c r="S14" s="3">
        <f t="shared" si="5"/>
        <v>42158</v>
      </c>
      <c r="T14" s="3">
        <f t="shared" si="5"/>
        <v>42159</v>
      </c>
      <c r="U14" s="3">
        <f t="shared" si="5"/>
        <v>42160</v>
      </c>
      <c r="V14" s="4">
        <f t="shared" si="5"/>
        <v>42161</v>
      </c>
      <c r="W14" s="4">
        <f t="shared" si="5"/>
        <v>42162</v>
      </c>
      <c r="X14" s="1"/>
    </row>
    <row r="15" spans="1:29" x14ac:dyDescent="0.25">
      <c r="A15" s="3">
        <f>G14+1</f>
        <v>42100</v>
      </c>
      <c r="B15" s="3">
        <f t="shared" si="3"/>
        <v>42101</v>
      </c>
      <c r="C15" s="3">
        <f t="shared" si="3"/>
        <v>42102</v>
      </c>
      <c r="D15" s="3">
        <f t="shared" si="3"/>
        <v>42103</v>
      </c>
      <c r="E15" s="3">
        <f t="shared" si="3"/>
        <v>42104</v>
      </c>
      <c r="F15" s="4">
        <f t="shared" si="3"/>
        <v>42105</v>
      </c>
      <c r="G15" s="4">
        <f t="shared" si="3"/>
        <v>42106</v>
      </c>
      <c r="H15" s="1"/>
      <c r="I15" s="3">
        <f>O14+1</f>
        <v>42128</v>
      </c>
      <c r="J15" s="3">
        <f t="shared" si="4"/>
        <v>42129</v>
      </c>
      <c r="K15" s="3">
        <f t="shared" si="4"/>
        <v>42130</v>
      </c>
      <c r="L15" s="3">
        <f t="shared" si="4"/>
        <v>42131</v>
      </c>
      <c r="M15" s="3">
        <f t="shared" si="4"/>
        <v>42132</v>
      </c>
      <c r="N15" s="4">
        <f t="shared" si="4"/>
        <v>42133</v>
      </c>
      <c r="O15" s="4">
        <f t="shared" si="4"/>
        <v>42134</v>
      </c>
      <c r="P15" s="1"/>
      <c r="Q15" s="3">
        <f>W14+1</f>
        <v>42163</v>
      </c>
      <c r="R15" s="3">
        <f t="shared" si="5"/>
        <v>42164</v>
      </c>
      <c r="S15" s="3">
        <f t="shared" si="5"/>
        <v>42165</v>
      </c>
      <c r="T15" s="3">
        <f t="shared" si="5"/>
        <v>42166</v>
      </c>
      <c r="U15" s="3">
        <f t="shared" si="5"/>
        <v>42167</v>
      </c>
      <c r="V15" s="4">
        <f t="shared" si="5"/>
        <v>42168</v>
      </c>
      <c r="W15" s="4">
        <f t="shared" si="5"/>
        <v>42169</v>
      </c>
      <c r="X15" s="1"/>
    </row>
    <row r="16" spans="1:29" x14ac:dyDescent="0.25">
      <c r="A16" s="3">
        <f>G15+1</f>
        <v>42107</v>
      </c>
      <c r="B16" s="3">
        <f t="shared" si="3"/>
        <v>42108</v>
      </c>
      <c r="C16" s="3">
        <f t="shared" si="3"/>
        <v>42109</v>
      </c>
      <c r="D16" s="3">
        <f t="shared" si="3"/>
        <v>42110</v>
      </c>
      <c r="E16" s="3">
        <f t="shared" si="3"/>
        <v>42111</v>
      </c>
      <c r="F16" s="4">
        <f t="shared" si="3"/>
        <v>42112</v>
      </c>
      <c r="G16" s="4">
        <f t="shared" si="3"/>
        <v>42113</v>
      </c>
      <c r="H16" s="1"/>
      <c r="I16" s="3">
        <f>O15+1</f>
        <v>42135</v>
      </c>
      <c r="J16" s="3">
        <f t="shared" si="4"/>
        <v>42136</v>
      </c>
      <c r="K16" s="3">
        <f t="shared" si="4"/>
        <v>42137</v>
      </c>
      <c r="L16" s="3">
        <f t="shared" si="4"/>
        <v>42138</v>
      </c>
      <c r="M16" s="3">
        <f t="shared" si="4"/>
        <v>42139</v>
      </c>
      <c r="N16" s="4">
        <f t="shared" si="4"/>
        <v>42140</v>
      </c>
      <c r="O16" s="4">
        <f t="shared" si="4"/>
        <v>42141</v>
      </c>
      <c r="P16" s="1"/>
      <c r="Q16" s="3">
        <f>W15+1</f>
        <v>42170</v>
      </c>
      <c r="R16" s="3">
        <f t="shared" si="5"/>
        <v>42171</v>
      </c>
      <c r="S16" s="3">
        <f t="shared" si="5"/>
        <v>42172</v>
      </c>
      <c r="T16" s="3">
        <f t="shared" si="5"/>
        <v>42173</v>
      </c>
      <c r="U16" s="3">
        <f t="shared" si="5"/>
        <v>42174</v>
      </c>
      <c r="V16" s="4">
        <f t="shared" si="5"/>
        <v>42175</v>
      </c>
      <c r="W16" s="4">
        <f t="shared" si="5"/>
        <v>42176</v>
      </c>
      <c r="X16" s="1"/>
    </row>
    <row r="17" spans="1:24" x14ac:dyDescent="0.25">
      <c r="A17" s="3">
        <f>G16+1</f>
        <v>42114</v>
      </c>
      <c r="B17" s="3">
        <f t="shared" si="3"/>
        <v>42115</v>
      </c>
      <c r="C17" s="3">
        <f t="shared" si="3"/>
        <v>42116</v>
      </c>
      <c r="D17" s="3">
        <f t="shared" si="3"/>
        <v>42117</v>
      </c>
      <c r="E17" s="3">
        <f t="shared" si="3"/>
        <v>42118</v>
      </c>
      <c r="F17" s="4">
        <f t="shared" si="3"/>
        <v>42119</v>
      </c>
      <c r="G17" s="4">
        <f t="shared" si="3"/>
        <v>42120</v>
      </c>
      <c r="H17" s="1"/>
      <c r="I17" s="3">
        <f>O16+1</f>
        <v>42142</v>
      </c>
      <c r="J17" s="3">
        <f t="shared" si="4"/>
        <v>42143</v>
      </c>
      <c r="K17" s="3">
        <f t="shared" si="4"/>
        <v>42144</v>
      </c>
      <c r="L17" s="3">
        <f t="shared" si="4"/>
        <v>42145</v>
      </c>
      <c r="M17" s="3">
        <f t="shared" si="4"/>
        <v>42146</v>
      </c>
      <c r="N17" s="4">
        <f t="shared" si="4"/>
        <v>42147</v>
      </c>
      <c r="O17" s="4">
        <f t="shared" si="4"/>
        <v>42148</v>
      </c>
      <c r="P17" s="1"/>
      <c r="Q17" s="3">
        <f>W16+1</f>
        <v>42177</v>
      </c>
      <c r="R17" s="3">
        <f t="shared" si="5"/>
        <v>42178</v>
      </c>
      <c r="S17" s="3">
        <f t="shared" si="5"/>
        <v>42179</v>
      </c>
      <c r="T17" s="3">
        <f t="shared" si="5"/>
        <v>42180</v>
      </c>
      <c r="U17" s="3">
        <f t="shared" si="5"/>
        <v>42181</v>
      </c>
      <c r="V17" s="4">
        <f t="shared" si="5"/>
        <v>42182</v>
      </c>
      <c r="W17" s="4">
        <f t="shared" si="5"/>
        <v>42183</v>
      </c>
      <c r="X17" s="1"/>
    </row>
    <row r="18" spans="1:24" x14ac:dyDescent="0.25">
      <c r="A18" s="3">
        <f>G17+1</f>
        <v>42121</v>
      </c>
      <c r="B18" s="3">
        <f t="shared" si="3"/>
        <v>42122</v>
      </c>
      <c r="C18" s="3">
        <f t="shared" si="3"/>
        <v>42123</v>
      </c>
      <c r="D18" s="3">
        <f t="shared" si="3"/>
        <v>42124</v>
      </c>
      <c r="E18" s="3">
        <f t="shared" si="3"/>
        <v>42125</v>
      </c>
      <c r="F18" s="4">
        <f t="shared" si="3"/>
        <v>42126</v>
      </c>
      <c r="G18" s="4">
        <f t="shared" si="3"/>
        <v>42127</v>
      </c>
      <c r="H18" s="1"/>
      <c r="I18" s="3">
        <f>O17+1</f>
        <v>42149</v>
      </c>
      <c r="J18" s="3">
        <f t="shared" si="4"/>
        <v>42150</v>
      </c>
      <c r="K18" s="3">
        <f t="shared" si="4"/>
        <v>42151</v>
      </c>
      <c r="L18" s="3">
        <f t="shared" si="4"/>
        <v>42152</v>
      </c>
      <c r="M18" s="3">
        <f t="shared" si="4"/>
        <v>42153</v>
      </c>
      <c r="N18" s="4">
        <f t="shared" si="4"/>
        <v>42154</v>
      </c>
      <c r="O18" s="4">
        <f t="shared" si="4"/>
        <v>42155</v>
      </c>
      <c r="P18" s="1"/>
      <c r="Q18" s="3">
        <f>W17+1</f>
        <v>42184</v>
      </c>
      <c r="R18" s="3">
        <f t="shared" si="5"/>
        <v>42185</v>
      </c>
      <c r="S18" s="3">
        <f t="shared" si="5"/>
        <v>42186</v>
      </c>
      <c r="T18" s="3">
        <f t="shared" si="5"/>
        <v>42187</v>
      </c>
      <c r="U18" s="3">
        <f t="shared" si="5"/>
        <v>42188</v>
      </c>
      <c r="V18" s="4">
        <f t="shared" si="5"/>
        <v>42189</v>
      </c>
      <c r="W18" s="4">
        <f t="shared" si="5"/>
        <v>42190</v>
      </c>
      <c r="X18" s="1"/>
    </row>
    <row r="19" spans="1:24" x14ac:dyDescent="0.25">
      <c r="A19" s="3">
        <f>G18+1</f>
        <v>42128</v>
      </c>
      <c r="B19" s="3">
        <f t="shared" si="3"/>
        <v>42129</v>
      </c>
      <c r="C19" s="3">
        <f t="shared" si="3"/>
        <v>42130</v>
      </c>
      <c r="D19" s="3">
        <f t="shared" si="3"/>
        <v>42131</v>
      </c>
      <c r="E19" s="3">
        <f t="shared" si="3"/>
        <v>42132</v>
      </c>
      <c r="F19" s="4">
        <f t="shared" si="3"/>
        <v>42133</v>
      </c>
      <c r="G19" s="4">
        <f t="shared" si="3"/>
        <v>42134</v>
      </c>
      <c r="H19" s="1"/>
      <c r="I19" s="3">
        <f>O18+1</f>
        <v>42156</v>
      </c>
      <c r="J19" s="3">
        <f t="shared" si="4"/>
        <v>42157</v>
      </c>
      <c r="K19" s="3">
        <f t="shared" si="4"/>
        <v>42158</v>
      </c>
      <c r="L19" s="3">
        <f t="shared" si="4"/>
        <v>42159</v>
      </c>
      <c r="M19" s="3">
        <f t="shared" si="4"/>
        <v>42160</v>
      </c>
      <c r="N19" s="4">
        <f t="shared" si="4"/>
        <v>42161</v>
      </c>
      <c r="O19" s="4">
        <f t="shared" si="4"/>
        <v>42162</v>
      </c>
      <c r="P19" s="1"/>
      <c r="Q19" s="3">
        <f>W18+1</f>
        <v>42191</v>
      </c>
      <c r="R19" s="3">
        <f t="shared" si="5"/>
        <v>42192</v>
      </c>
      <c r="S19" s="3">
        <f t="shared" si="5"/>
        <v>42193</v>
      </c>
      <c r="T19" s="3">
        <f t="shared" si="5"/>
        <v>42194</v>
      </c>
      <c r="U19" s="3">
        <f t="shared" si="5"/>
        <v>42195</v>
      </c>
      <c r="V19" s="4">
        <f t="shared" si="5"/>
        <v>42196</v>
      </c>
      <c r="W19" s="4">
        <f t="shared" si="5"/>
        <v>42197</v>
      </c>
      <c r="X19" s="1"/>
    </row>
    <row r="20" spans="1:24" x14ac:dyDescent="0.25">
      <c r="A20" s="1"/>
      <c r="B20" s="1"/>
      <c r="C20" s="1"/>
      <c r="D20" s="1"/>
      <c r="E20" s="1"/>
      <c r="F20" s="1"/>
      <c r="G20" s="1"/>
      <c r="H20" s="1"/>
      <c r="I20" s="1"/>
      <c r="J20" s="1"/>
      <c r="K20" s="1"/>
      <c r="L20" s="1"/>
      <c r="M20" s="1"/>
      <c r="N20" s="1"/>
      <c r="O20" s="1"/>
      <c r="P20" s="1"/>
      <c r="Q20" s="1"/>
      <c r="R20" s="1"/>
      <c r="S20" s="1"/>
      <c r="T20" s="1"/>
      <c r="U20" s="1"/>
      <c r="V20" s="1"/>
      <c r="W20" s="1"/>
      <c r="X20" s="1"/>
    </row>
    <row r="21" spans="1:24" x14ac:dyDescent="0.25">
      <c r="A21" s="368" t="s">
        <v>166</v>
      </c>
      <c r="B21" s="368"/>
      <c r="C21" s="368"/>
      <c r="D21" s="368"/>
      <c r="E21" s="368"/>
      <c r="F21" s="368"/>
      <c r="G21" s="368"/>
      <c r="H21" s="1"/>
      <c r="I21" s="368" t="s">
        <v>167</v>
      </c>
      <c r="J21" s="368"/>
      <c r="K21" s="368"/>
      <c r="L21" s="368"/>
      <c r="M21" s="368"/>
      <c r="N21" s="368"/>
      <c r="O21" s="368"/>
      <c r="P21" s="1"/>
      <c r="Q21" s="368" t="s">
        <v>168</v>
      </c>
      <c r="R21" s="368"/>
      <c r="S21" s="368"/>
      <c r="T21" s="368"/>
      <c r="U21" s="368"/>
      <c r="V21" s="368"/>
      <c r="W21" s="368"/>
      <c r="X21" s="1"/>
    </row>
    <row r="22" spans="1:24" x14ac:dyDescent="0.25">
      <c r="A22" s="1" t="s">
        <v>156</v>
      </c>
      <c r="B22" s="1" t="s">
        <v>157</v>
      </c>
      <c r="C22" s="1" t="s">
        <v>158</v>
      </c>
      <c r="D22" s="1" t="s">
        <v>159</v>
      </c>
      <c r="E22" s="1" t="s">
        <v>160</v>
      </c>
      <c r="F22" s="2" t="s">
        <v>161</v>
      </c>
      <c r="G22" s="2" t="s">
        <v>162</v>
      </c>
      <c r="H22" s="1"/>
      <c r="I22" s="1" t="s">
        <v>156</v>
      </c>
      <c r="J22" s="1" t="s">
        <v>157</v>
      </c>
      <c r="K22" s="1" t="s">
        <v>158</v>
      </c>
      <c r="L22" s="1" t="s">
        <v>159</v>
      </c>
      <c r="M22" s="1" t="s">
        <v>160</v>
      </c>
      <c r="N22" s="2" t="s">
        <v>161</v>
      </c>
      <c r="O22" s="2" t="s">
        <v>162</v>
      </c>
      <c r="P22" s="1"/>
      <c r="Q22" s="1" t="s">
        <v>156</v>
      </c>
      <c r="R22" s="1" t="s">
        <v>157</v>
      </c>
      <c r="S22" s="1" t="s">
        <v>158</v>
      </c>
      <c r="T22" s="1" t="s">
        <v>159</v>
      </c>
      <c r="U22" s="1" t="s">
        <v>160</v>
      </c>
      <c r="V22" s="2" t="s">
        <v>161</v>
      </c>
      <c r="W22" s="2" t="s">
        <v>162</v>
      </c>
      <c r="X22" s="1"/>
    </row>
    <row r="23" spans="1:24" x14ac:dyDescent="0.25">
      <c r="A23" s="3">
        <f>DATEVALUE(CONCATENATE("01.07.", $A$1))-WEEKDAY(DATEVALUE(CONCATENATE("01.07.", $A$1)),3)</f>
        <v>42184</v>
      </c>
      <c r="B23" s="3">
        <f t="shared" ref="B23:G28" si="6">A23+1</f>
        <v>42185</v>
      </c>
      <c r="C23" s="3">
        <f t="shared" si="6"/>
        <v>42186</v>
      </c>
      <c r="D23" s="3">
        <f t="shared" si="6"/>
        <v>42187</v>
      </c>
      <c r="E23" s="3">
        <f t="shared" si="6"/>
        <v>42188</v>
      </c>
      <c r="F23" s="4">
        <f t="shared" si="6"/>
        <v>42189</v>
      </c>
      <c r="G23" s="4">
        <f t="shared" si="6"/>
        <v>42190</v>
      </c>
      <c r="H23" s="1"/>
      <c r="I23" s="3">
        <f>DATEVALUE(CONCATENATE("01.08.", $A$1))-WEEKDAY(DATEVALUE(CONCATENATE("01.08.", $A$1)),3)</f>
        <v>42212</v>
      </c>
      <c r="J23" s="3">
        <f t="shared" ref="J23:O28" si="7">I23+1</f>
        <v>42213</v>
      </c>
      <c r="K23" s="3">
        <f t="shared" si="7"/>
        <v>42214</v>
      </c>
      <c r="L23" s="3">
        <f t="shared" si="7"/>
        <v>42215</v>
      </c>
      <c r="M23" s="3">
        <f t="shared" si="7"/>
        <v>42216</v>
      </c>
      <c r="N23" s="4">
        <f t="shared" si="7"/>
        <v>42217</v>
      </c>
      <c r="O23" s="4">
        <f t="shared" si="7"/>
        <v>42218</v>
      </c>
      <c r="P23" s="1"/>
      <c r="Q23" s="3">
        <f>DATEVALUE(CONCATENATE("01.09.", $A$1))-WEEKDAY(DATEVALUE(CONCATENATE("01.09.", $A$1)),3)</f>
        <v>42247</v>
      </c>
      <c r="R23" s="3">
        <f t="shared" ref="R23:W28" si="8">Q23+1</f>
        <v>42248</v>
      </c>
      <c r="S23" s="3">
        <f t="shared" si="8"/>
        <v>42249</v>
      </c>
      <c r="T23" s="3">
        <f t="shared" si="8"/>
        <v>42250</v>
      </c>
      <c r="U23" s="3">
        <f t="shared" si="8"/>
        <v>42251</v>
      </c>
      <c r="V23" s="4">
        <f t="shared" si="8"/>
        <v>42252</v>
      </c>
      <c r="W23" s="4">
        <f t="shared" si="8"/>
        <v>42253</v>
      </c>
      <c r="X23" s="1"/>
    </row>
    <row r="24" spans="1:24" x14ac:dyDescent="0.25">
      <c r="A24" s="3">
        <f>G23+1</f>
        <v>42191</v>
      </c>
      <c r="B24" s="3">
        <f t="shared" si="6"/>
        <v>42192</v>
      </c>
      <c r="C24" s="3">
        <f t="shared" si="6"/>
        <v>42193</v>
      </c>
      <c r="D24" s="3">
        <f t="shared" si="6"/>
        <v>42194</v>
      </c>
      <c r="E24" s="3">
        <f t="shared" si="6"/>
        <v>42195</v>
      </c>
      <c r="F24" s="4">
        <f t="shared" si="6"/>
        <v>42196</v>
      </c>
      <c r="G24" s="4">
        <f t="shared" si="6"/>
        <v>42197</v>
      </c>
      <c r="H24" s="1"/>
      <c r="I24" s="3">
        <f>O23+1</f>
        <v>42219</v>
      </c>
      <c r="J24" s="3">
        <f t="shared" si="7"/>
        <v>42220</v>
      </c>
      <c r="K24" s="3">
        <f t="shared" si="7"/>
        <v>42221</v>
      </c>
      <c r="L24" s="3">
        <f t="shared" si="7"/>
        <v>42222</v>
      </c>
      <c r="M24" s="3">
        <f t="shared" si="7"/>
        <v>42223</v>
      </c>
      <c r="N24" s="4">
        <f t="shared" si="7"/>
        <v>42224</v>
      </c>
      <c r="O24" s="4">
        <f t="shared" si="7"/>
        <v>42225</v>
      </c>
      <c r="P24" s="1"/>
      <c r="Q24" s="3">
        <f>W23+1</f>
        <v>42254</v>
      </c>
      <c r="R24" s="3">
        <f t="shared" si="8"/>
        <v>42255</v>
      </c>
      <c r="S24" s="3">
        <f t="shared" si="8"/>
        <v>42256</v>
      </c>
      <c r="T24" s="3">
        <f t="shared" si="8"/>
        <v>42257</v>
      </c>
      <c r="U24" s="3">
        <f t="shared" si="8"/>
        <v>42258</v>
      </c>
      <c r="V24" s="4">
        <f t="shared" si="8"/>
        <v>42259</v>
      </c>
      <c r="W24" s="4">
        <f t="shared" si="8"/>
        <v>42260</v>
      </c>
      <c r="X24" s="1"/>
    </row>
    <row r="25" spans="1:24" x14ac:dyDescent="0.25">
      <c r="A25" s="3">
        <f>G24+1</f>
        <v>42198</v>
      </c>
      <c r="B25" s="3">
        <f t="shared" si="6"/>
        <v>42199</v>
      </c>
      <c r="C25" s="3">
        <f t="shared" si="6"/>
        <v>42200</v>
      </c>
      <c r="D25" s="3">
        <f t="shared" si="6"/>
        <v>42201</v>
      </c>
      <c r="E25" s="3">
        <f t="shared" si="6"/>
        <v>42202</v>
      </c>
      <c r="F25" s="4">
        <f t="shared" si="6"/>
        <v>42203</v>
      </c>
      <c r="G25" s="4">
        <f t="shared" si="6"/>
        <v>42204</v>
      </c>
      <c r="H25" s="1"/>
      <c r="I25" s="3">
        <f>O24+1</f>
        <v>42226</v>
      </c>
      <c r="J25" s="3">
        <f t="shared" si="7"/>
        <v>42227</v>
      </c>
      <c r="K25" s="3">
        <f t="shared" si="7"/>
        <v>42228</v>
      </c>
      <c r="L25" s="3">
        <f t="shared" si="7"/>
        <v>42229</v>
      </c>
      <c r="M25" s="3">
        <f t="shared" si="7"/>
        <v>42230</v>
      </c>
      <c r="N25" s="4">
        <f t="shared" si="7"/>
        <v>42231</v>
      </c>
      <c r="O25" s="4">
        <f t="shared" si="7"/>
        <v>42232</v>
      </c>
      <c r="P25" s="1"/>
      <c r="Q25" s="3">
        <f>W24+1</f>
        <v>42261</v>
      </c>
      <c r="R25" s="3">
        <f t="shared" si="8"/>
        <v>42262</v>
      </c>
      <c r="S25" s="3">
        <f t="shared" si="8"/>
        <v>42263</v>
      </c>
      <c r="T25" s="3">
        <f t="shared" si="8"/>
        <v>42264</v>
      </c>
      <c r="U25" s="3">
        <f t="shared" si="8"/>
        <v>42265</v>
      </c>
      <c r="V25" s="4">
        <f t="shared" si="8"/>
        <v>42266</v>
      </c>
      <c r="W25" s="4">
        <f t="shared" si="8"/>
        <v>42267</v>
      </c>
      <c r="X25" s="1"/>
    </row>
    <row r="26" spans="1:24" x14ac:dyDescent="0.25">
      <c r="A26" s="3">
        <f>G25+1</f>
        <v>42205</v>
      </c>
      <c r="B26" s="3">
        <f t="shared" si="6"/>
        <v>42206</v>
      </c>
      <c r="C26" s="3">
        <f t="shared" si="6"/>
        <v>42207</v>
      </c>
      <c r="D26" s="3">
        <f t="shared" si="6"/>
        <v>42208</v>
      </c>
      <c r="E26" s="3">
        <f t="shared" si="6"/>
        <v>42209</v>
      </c>
      <c r="F26" s="4">
        <f t="shared" si="6"/>
        <v>42210</v>
      </c>
      <c r="G26" s="4">
        <f t="shared" si="6"/>
        <v>42211</v>
      </c>
      <c r="H26" s="1"/>
      <c r="I26" s="3">
        <f>O25+1</f>
        <v>42233</v>
      </c>
      <c r="J26" s="3">
        <f t="shared" si="7"/>
        <v>42234</v>
      </c>
      <c r="K26" s="3">
        <f t="shared" si="7"/>
        <v>42235</v>
      </c>
      <c r="L26" s="3">
        <f t="shared" si="7"/>
        <v>42236</v>
      </c>
      <c r="M26" s="3">
        <f t="shared" si="7"/>
        <v>42237</v>
      </c>
      <c r="N26" s="4">
        <f t="shared" si="7"/>
        <v>42238</v>
      </c>
      <c r="O26" s="4">
        <f t="shared" si="7"/>
        <v>42239</v>
      </c>
      <c r="P26" s="1"/>
      <c r="Q26" s="3">
        <f>W25+1</f>
        <v>42268</v>
      </c>
      <c r="R26" s="3">
        <f t="shared" si="8"/>
        <v>42269</v>
      </c>
      <c r="S26" s="3">
        <f t="shared" si="8"/>
        <v>42270</v>
      </c>
      <c r="T26" s="3">
        <f t="shared" si="8"/>
        <v>42271</v>
      </c>
      <c r="U26" s="3">
        <f t="shared" si="8"/>
        <v>42272</v>
      </c>
      <c r="V26" s="4">
        <f t="shared" si="8"/>
        <v>42273</v>
      </c>
      <c r="W26" s="4">
        <f t="shared" si="8"/>
        <v>42274</v>
      </c>
      <c r="X26" s="1"/>
    </row>
    <row r="27" spans="1:24" x14ac:dyDescent="0.25">
      <c r="A27" s="3">
        <f>G26+1</f>
        <v>42212</v>
      </c>
      <c r="B27" s="3">
        <f t="shared" si="6"/>
        <v>42213</v>
      </c>
      <c r="C27" s="3">
        <f t="shared" si="6"/>
        <v>42214</v>
      </c>
      <c r="D27" s="3">
        <f t="shared" si="6"/>
        <v>42215</v>
      </c>
      <c r="E27" s="3">
        <f t="shared" si="6"/>
        <v>42216</v>
      </c>
      <c r="F27" s="4">
        <f t="shared" si="6"/>
        <v>42217</v>
      </c>
      <c r="G27" s="4">
        <f t="shared" si="6"/>
        <v>42218</v>
      </c>
      <c r="H27" s="1"/>
      <c r="I27" s="3">
        <f>O26+1</f>
        <v>42240</v>
      </c>
      <c r="J27" s="3">
        <f t="shared" si="7"/>
        <v>42241</v>
      </c>
      <c r="K27" s="3">
        <f t="shared" si="7"/>
        <v>42242</v>
      </c>
      <c r="L27" s="3">
        <f t="shared" si="7"/>
        <v>42243</v>
      </c>
      <c r="M27" s="3">
        <f t="shared" si="7"/>
        <v>42244</v>
      </c>
      <c r="N27" s="4">
        <f t="shared" si="7"/>
        <v>42245</v>
      </c>
      <c r="O27" s="4">
        <f t="shared" si="7"/>
        <v>42246</v>
      </c>
      <c r="P27" s="1"/>
      <c r="Q27" s="3">
        <f>W26+1</f>
        <v>42275</v>
      </c>
      <c r="R27" s="3">
        <f t="shared" si="8"/>
        <v>42276</v>
      </c>
      <c r="S27" s="3">
        <f t="shared" si="8"/>
        <v>42277</v>
      </c>
      <c r="T27" s="3">
        <f t="shared" si="8"/>
        <v>42278</v>
      </c>
      <c r="U27" s="3">
        <f t="shared" si="8"/>
        <v>42279</v>
      </c>
      <c r="V27" s="4">
        <f t="shared" si="8"/>
        <v>42280</v>
      </c>
      <c r="W27" s="4">
        <f t="shared" si="8"/>
        <v>42281</v>
      </c>
      <c r="X27" s="1"/>
    </row>
    <row r="28" spans="1:24" x14ac:dyDescent="0.25">
      <c r="A28" s="3">
        <f>G27+1</f>
        <v>42219</v>
      </c>
      <c r="B28" s="3">
        <f t="shared" si="6"/>
        <v>42220</v>
      </c>
      <c r="C28" s="3">
        <f t="shared" si="6"/>
        <v>42221</v>
      </c>
      <c r="D28" s="3">
        <f t="shared" si="6"/>
        <v>42222</v>
      </c>
      <c r="E28" s="3">
        <f t="shared" si="6"/>
        <v>42223</v>
      </c>
      <c r="F28" s="4">
        <f t="shared" si="6"/>
        <v>42224</v>
      </c>
      <c r="G28" s="4">
        <f t="shared" si="6"/>
        <v>42225</v>
      </c>
      <c r="H28" s="1"/>
      <c r="I28" s="3">
        <f>O27+1</f>
        <v>42247</v>
      </c>
      <c r="J28" s="3">
        <f t="shared" si="7"/>
        <v>42248</v>
      </c>
      <c r="K28" s="3">
        <f t="shared" si="7"/>
        <v>42249</v>
      </c>
      <c r="L28" s="3">
        <f t="shared" si="7"/>
        <v>42250</v>
      </c>
      <c r="M28" s="3">
        <f t="shared" si="7"/>
        <v>42251</v>
      </c>
      <c r="N28" s="4">
        <f t="shared" si="7"/>
        <v>42252</v>
      </c>
      <c r="O28" s="4">
        <f t="shared" si="7"/>
        <v>42253</v>
      </c>
      <c r="P28" s="1"/>
      <c r="Q28" s="3">
        <f>W27+1</f>
        <v>42282</v>
      </c>
      <c r="R28" s="3">
        <f t="shared" si="8"/>
        <v>42283</v>
      </c>
      <c r="S28" s="3">
        <f t="shared" si="8"/>
        <v>42284</v>
      </c>
      <c r="T28" s="3">
        <f t="shared" si="8"/>
        <v>42285</v>
      </c>
      <c r="U28" s="3">
        <f t="shared" si="8"/>
        <v>42286</v>
      </c>
      <c r="V28" s="4">
        <f t="shared" si="8"/>
        <v>42287</v>
      </c>
      <c r="W28" s="4">
        <f t="shared" si="8"/>
        <v>42288</v>
      </c>
      <c r="X28" s="1"/>
    </row>
    <row r="29" spans="1:24" x14ac:dyDescent="0.25">
      <c r="A29" s="1"/>
      <c r="B29" s="1"/>
      <c r="C29" s="1"/>
      <c r="D29" s="1"/>
      <c r="E29" s="1"/>
      <c r="F29" s="1"/>
      <c r="G29" s="1"/>
      <c r="H29" s="1"/>
      <c r="I29" s="1"/>
      <c r="J29" s="1"/>
      <c r="K29" s="1"/>
      <c r="L29" s="1"/>
      <c r="M29" s="1"/>
      <c r="N29" s="1"/>
      <c r="O29" s="1"/>
      <c r="P29" s="1"/>
      <c r="Q29" s="1"/>
      <c r="R29" s="1"/>
      <c r="S29" s="1"/>
      <c r="T29" s="1"/>
      <c r="U29" s="1"/>
      <c r="V29" s="1"/>
      <c r="W29" s="1"/>
      <c r="X29" s="1"/>
    </row>
    <row r="30" spans="1:24" x14ac:dyDescent="0.25">
      <c r="A30" s="368" t="s">
        <v>169</v>
      </c>
      <c r="B30" s="368"/>
      <c r="C30" s="368"/>
      <c r="D30" s="368"/>
      <c r="E30" s="368"/>
      <c r="F30" s="368"/>
      <c r="G30" s="368"/>
      <c r="H30" s="1"/>
      <c r="I30" s="368" t="s">
        <v>170</v>
      </c>
      <c r="J30" s="368"/>
      <c r="K30" s="368"/>
      <c r="L30" s="368"/>
      <c r="M30" s="368"/>
      <c r="N30" s="368"/>
      <c r="O30" s="368"/>
      <c r="P30" s="1"/>
      <c r="Q30" s="368" t="s">
        <v>171</v>
      </c>
      <c r="R30" s="368"/>
      <c r="S30" s="368"/>
      <c r="T30" s="368"/>
      <c r="U30" s="368"/>
      <c r="V30" s="368"/>
      <c r="W30" s="368"/>
      <c r="X30" s="1"/>
    </row>
    <row r="31" spans="1:24" x14ac:dyDescent="0.25">
      <c r="A31" s="1" t="s">
        <v>156</v>
      </c>
      <c r="B31" s="1" t="s">
        <v>157</v>
      </c>
      <c r="C31" s="1" t="s">
        <v>158</v>
      </c>
      <c r="D31" s="1" t="s">
        <v>159</v>
      </c>
      <c r="E31" s="1" t="s">
        <v>160</v>
      </c>
      <c r="F31" s="1" t="s">
        <v>161</v>
      </c>
      <c r="G31" s="1" t="s">
        <v>162</v>
      </c>
      <c r="H31" s="1"/>
      <c r="I31" s="1" t="s">
        <v>156</v>
      </c>
      <c r="J31" s="1" t="s">
        <v>157</v>
      </c>
      <c r="K31" s="1" t="s">
        <v>158</v>
      </c>
      <c r="L31" s="1" t="s">
        <v>159</v>
      </c>
      <c r="M31" s="1" t="s">
        <v>160</v>
      </c>
      <c r="N31" s="1" t="s">
        <v>161</v>
      </c>
      <c r="O31" s="1" t="s">
        <v>162</v>
      </c>
      <c r="P31" s="1"/>
      <c r="Q31" s="1" t="s">
        <v>156</v>
      </c>
      <c r="R31" s="1" t="s">
        <v>157</v>
      </c>
      <c r="S31" s="1" t="s">
        <v>158</v>
      </c>
      <c r="T31" s="1" t="s">
        <v>159</v>
      </c>
      <c r="U31" s="1" t="s">
        <v>160</v>
      </c>
      <c r="V31" s="2" t="s">
        <v>161</v>
      </c>
      <c r="W31" s="2" t="s">
        <v>162</v>
      </c>
      <c r="X31" s="1"/>
    </row>
    <row r="32" spans="1:24" x14ac:dyDescent="0.25">
      <c r="A32" s="3">
        <f>DATEVALUE(CONCATENATE("01.10.", $A$1))-WEEKDAY(DATEVALUE(CONCATENATE("01.10.", $A$1)),3)</f>
        <v>42275</v>
      </c>
      <c r="B32" s="3">
        <f t="shared" ref="B32:G37" si="9">A32+1</f>
        <v>42276</v>
      </c>
      <c r="C32" s="3">
        <f t="shared" si="9"/>
        <v>42277</v>
      </c>
      <c r="D32" s="3">
        <f t="shared" si="9"/>
        <v>42278</v>
      </c>
      <c r="E32" s="3">
        <f t="shared" si="9"/>
        <v>42279</v>
      </c>
      <c r="F32" s="4">
        <f t="shared" si="9"/>
        <v>42280</v>
      </c>
      <c r="G32" s="4">
        <f t="shared" si="9"/>
        <v>42281</v>
      </c>
      <c r="H32" s="1"/>
      <c r="I32" s="3">
        <f>DATEVALUE(CONCATENATE("01.11.", $A$1))-WEEKDAY(DATEVALUE(CONCATENATE("01.11.", $A$1)),3)</f>
        <v>42303</v>
      </c>
      <c r="J32" s="3">
        <f t="shared" ref="J32:O37" si="10">I32+1</f>
        <v>42304</v>
      </c>
      <c r="K32" s="3">
        <f t="shared" si="10"/>
        <v>42305</v>
      </c>
      <c r="L32" s="3">
        <f t="shared" si="10"/>
        <v>42306</v>
      </c>
      <c r="M32" s="3">
        <f t="shared" si="10"/>
        <v>42307</v>
      </c>
      <c r="N32" s="4">
        <f t="shared" si="10"/>
        <v>42308</v>
      </c>
      <c r="O32" s="4">
        <f t="shared" si="10"/>
        <v>42309</v>
      </c>
      <c r="P32" s="1"/>
      <c r="Q32" s="3">
        <f>DATEVALUE(CONCATENATE("01.12.", $A$1))-WEEKDAY(DATEVALUE(CONCATENATE("01.12.", $A$1)),3)</f>
        <v>42338</v>
      </c>
      <c r="R32" s="3">
        <f t="shared" ref="R32:W37" si="11">Q32+1</f>
        <v>42339</v>
      </c>
      <c r="S32" s="3">
        <f t="shared" si="11"/>
        <v>42340</v>
      </c>
      <c r="T32" s="3">
        <f t="shared" si="11"/>
        <v>42341</v>
      </c>
      <c r="U32" s="3">
        <f t="shared" si="11"/>
        <v>42342</v>
      </c>
      <c r="V32" s="4">
        <f t="shared" si="11"/>
        <v>42343</v>
      </c>
      <c r="W32" s="4">
        <f t="shared" si="11"/>
        <v>42344</v>
      </c>
      <c r="X32" s="1"/>
    </row>
    <row r="33" spans="1:24" x14ac:dyDescent="0.25">
      <c r="A33" s="3">
        <f>G32+1</f>
        <v>42282</v>
      </c>
      <c r="B33" s="3">
        <f t="shared" si="9"/>
        <v>42283</v>
      </c>
      <c r="C33" s="3">
        <f t="shared" si="9"/>
        <v>42284</v>
      </c>
      <c r="D33" s="3">
        <f t="shared" si="9"/>
        <v>42285</v>
      </c>
      <c r="E33" s="3">
        <f t="shared" si="9"/>
        <v>42286</v>
      </c>
      <c r="F33" s="4">
        <f t="shared" si="9"/>
        <v>42287</v>
      </c>
      <c r="G33" s="4">
        <f t="shared" si="9"/>
        <v>42288</v>
      </c>
      <c r="H33" s="1"/>
      <c r="I33" s="3">
        <f>O32+1</f>
        <v>42310</v>
      </c>
      <c r="J33" s="3">
        <f t="shared" si="10"/>
        <v>42311</v>
      </c>
      <c r="K33" s="3">
        <f t="shared" si="10"/>
        <v>42312</v>
      </c>
      <c r="L33" s="3">
        <f t="shared" si="10"/>
        <v>42313</v>
      </c>
      <c r="M33" s="3">
        <f t="shared" si="10"/>
        <v>42314</v>
      </c>
      <c r="N33" s="4">
        <f t="shared" si="10"/>
        <v>42315</v>
      </c>
      <c r="O33" s="4">
        <f t="shared" si="10"/>
        <v>42316</v>
      </c>
      <c r="P33" s="1"/>
      <c r="Q33" s="3">
        <f>W32+1</f>
        <v>42345</v>
      </c>
      <c r="R33" s="3">
        <f t="shared" si="11"/>
        <v>42346</v>
      </c>
      <c r="S33" s="3">
        <f t="shared" si="11"/>
        <v>42347</v>
      </c>
      <c r="T33" s="3">
        <f t="shared" si="11"/>
        <v>42348</v>
      </c>
      <c r="U33" s="3">
        <f t="shared" si="11"/>
        <v>42349</v>
      </c>
      <c r="V33" s="4">
        <f t="shared" si="11"/>
        <v>42350</v>
      </c>
      <c r="W33" s="4">
        <f t="shared" si="11"/>
        <v>42351</v>
      </c>
      <c r="X33" s="1"/>
    </row>
    <row r="34" spans="1:24" x14ac:dyDescent="0.25">
      <c r="A34" s="3">
        <f>G33+1</f>
        <v>42289</v>
      </c>
      <c r="B34" s="3">
        <f t="shared" si="9"/>
        <v>42290</v>
      </c>
      <c r="C34" s="3">
        <f t="shared" si="9"/>
        <v>42291</v>
      </c>
      <c r="D34" s="3">
        <f t="shared" si="9"/>
        <v>42292</v>
      </c>
      <c r="E34" s="3">
        <f t="shared" si="9"/>
        <v>42293</v>
      </c>
      <c r="F34" s="4">
        <f t="shared" si="9"/>
        <v>42294</v>
      </c>
      <c r="G34" s="4">
        <f t="shared" si="9"/>
        <v>42295</v>
      </c>
      <c r="H34" s="1"/>
      <c r="I34" s="3">
        <f>O33+1</f>
        <v>42317</v>
      </c>
      <c r="J34" s="3">
        <f t="shared" si="10"/>
        <v>42318</v>
      </c>
      <c r="K34" s="3">
        <f t="shared" si="10"/>
        <v>42319</v>
      </c>
      <c r="L34" s="3">
        <f t="shared" si="10"/>
        <v>42320</v>
      </c>
      <c r="M34" s="3">
        <f t="shared" si="10"/>
        <v>42321</v>
      </c>
      <c r="N34" s="4">
        <f t="shared" si="10"/>
        <v>42322</v>
      </c>
      <c r="O34" s="4">
        <f t="shared" si="10"/>
        <v>42323</v>
      </c>
      <c r="P34" s="1"/>
      <c r="Q34" s="3">
        <f>W33+1</f>
        <v>42352</v>
      </c>
      <c r="R34" s="3">
        <f t="shared" si="11"/>
        <v>42353</v>
      </c>
      <c r="S34" s="3">
        <f t="shared" si="11"/>
        <v>42354</v>
      </c>
      <c r="T34" s="3">
        <f t="shared" si="11"/>
        <v>42355</v>
      </c>
      <c r="U34" s="3">
        <f t="shared" si="11"/>
        <v>42356</v>
      </c>
      <c r="V34" s="4">
        <f t="shared" si="11"/>
        <v>42357</v>
      </c>
      <c r="W34" s="4">
        <f t="shared" si="11"/>
        <v>42358</v>
      </c>
      <c r="X34" s="1"/>
    </row>
    <row r="35" spans="1:24" x14ac:dyDescent="0.25">
      <c r="A35" s="3">
        <f>G34+1</f>
        <v>42296</v>
      </c>
      <c r="B35" s="3">
        <f t="shared" si="9"/>
        <v>42297</v>
      </c>
      <c r="C35" s="3">
        <f t="shared" si="9"/>
        <v>42298</v>
      </c>
      <c r="D35" s="3">
        <f t="shared" si="9"/>
        <v>42299</v>
      </c>
      <c r="E35" s="3">
        <f t="shared" si="9"/>
        <v>42300</v>
      </c>
      <c r="F35" s="4">
        <f t="shared" si="9"/>
        <v>42301</v>
      </c>
      <c r="G35" s="4">
        <f t="shared" si="9"/>
        <v>42302</v>
      </c>
      <c r="H35" s="1"/>
      <c r="I35" s="3">
        <f>O34+1</f>
        <v>42324</v>
      </c>
      <c r="J35" s="3">
        <f t="shared" si="10"/>
        <v>42325</v>
      </c>
      <c r="K35" s="3">
        <f t="shared" si="10"/>
        <v>42326</v>
      </c>
      <c r="L35" s="3">
        <f t="shared" si="10"/>
        <v>42327</v>
      </c>
      <c r="M35" s="3">
        <f t="shared" si="10"/>
        <v>42328</v>
      </c>
      <c r="N35" s="4">
        <f t="shared" si="10"/>
        <v>42329</v>
      </c>
      <c r="O35" s="4">
        <f t="shared" si="10"/>
        <v>42330</v>
      </c>
      <c r="P35" s="1"/>
      <c r="Q35" s="3">
        <f>W34+1</f>
        <v>42359</v>
      </c>
      <c r="R35" s="3">
        <f t="shared" si="11"/>
        <v>42360</v>
      </c>
      <c r="S35" s="3">
        <f t="shared" si="11"/>
        <v>42361</v>
      </c>
      <c r="T35" s="3">
        <f t="shared" si="11"/>
        <v>42362</v>
      </c>
      <c r="U35" s="3">
        <f t="shared" si="11"/>
        <v>42363</v>
      </c>
      <c r="V35" s="4">
        <f t="shared" si="11"/>
        <v>42364</v>
      </c>
      <c r="W35" s="4">
        <f t="shared" si="11"/>
        <v>42365</v>
      </c>
      <c r="X35" s="1"/>
    </row>
    <row r="36" spans="1:24" x14ac:dyDescent="0.25">
      <c r="A36" s="3">
        <f>G35+1</f>
        <v>42303</v>
      </c>
      <c r="B36" s="3">
        <f t="shared" si="9"/>
        <v>42304</v>
      </c>
      <c r="C36" s="3">
        <f t="shared" si="9"/>
        <v>42305</v>
      </c>
      <c r="D36" s="3">
        <f t="shared" si="9"/>
        <v>42306</v>
      </c>
      <c r="E36" s="3">
        <f t="shared" si="9"/>
        <v>42307</v>
      </c>
      <c r="F36" s="4">
        <f t="shared" si="9"/>
        <v>42308</v>
      </c>
      <c r="G36" s="4">
        <f t="shared" si="9"/>
        <v>42309</v>
      </c>
      <c r="H36" s="1"/>
      <c r="I36" s="3">
        <f>O35+1</f>
        <v>42331</v>
      </c>
      <c r="J36" s="3">
        <f t="shared" si="10"/>
        <v>42332</v>
      </c>
      <c r="K36" s="3">
        <f t="shared" si="10"/>
        <v>42333</v>
      </c>
      <c r="L36" s="3">
        <f t="shared" si="10"/>
        <v>42334</v>
      </c>
      <c r="M36" s="3">
        <f t="shared" si="10"/>
        <v>42335</v>
      </c>
      <c r="N36" s="4">
        <f t="shared" si="10"/>
        <v>42336</v>
      </c>
      <c r="O36" s="4">
        <f t="shared" si="10"/>
        <v>42337</v>
      </c>
      <c r="P36" s="1"/>
      <c r="Q36" s="3">
        <f>W35+1</f>
        <v>42366</v>
      </c>
      <c r="R36" s="3">
        <f t="shared" si="11"/>
        <v>42367</v>
      </c>
      <c r="S36" s="3">
        <f t="shared" si="11"/>
        <v>42368</v>
      </c>
      <c r="T36" s="3">
        <f t="shared" si="11"/>
        <v>42369</v>
      </c>
      <c r="U36" s="3">
        <f t="shared" si="11"/>
        <v>42370</v>
      </c>
      <c r="V36" s="4">
        <f t="shared" si="11"/>
        <v>42371</v>
      </c>
      <c r="W36" s="4">
        <f t="shared" si="11"/>
        <v>42372</v>
      </c>
      <c r="X36" s="1"/>
    </row>
    <row r="37" spans="1:24" x14ac:dyDescent="0.25">
      <c r="A37" s="3">
        <f>G36+1</f>
        <v>42310</v>
      </c>
      <c r="B37" s="3">
        <f t="shared" si="9"/>
        <v>42311</v>
      </c>
      <c r="C37" s="3">
        <f t="shared" si="9"/>
        <v>42312</v>
      </c>
      <c r="D37" s="3">
        <f t="shared" si="9"/>
        <v>42313</v>
      </c>
      <c r="E37" s="3">
        <f t="shared" si="9"/>
        <v>42314</v>
      </c>
      <c r="F37" s="4">
        <f t="shared" si="9"/>
        <v>42315</v>
      </c>
      <c r="G37" s="4">
        <f t="shared" si="9"/>
        <v>42316</v>
      </c>
      <c r="H37" s="1"/>
      <c r="I37" s="3">
        <f>O36+1</f>
        <v>42338</v>
      </c>
      <c r="J37" s="3">
        <f t="shared" si="10"/>
        <v>42339</v>
      </c>
      <c r="K37" s="3">
        <f t="shared" si="10"/>
        <v>42340</v>
      </c>
      <c r="L37" s="3">
        <f t="shared" si="10"/>
        <v>42341</v>
      </c>
      <c r="M37" s="3">
        <f t="shared" si="10"/>
        <v>42342</v>
      </c>
      <c r="N37" s="4">
        <f t="shared" si="10"/>
        <v>42343</v>
      </c>
      <c r="O37" s="4">
        <f t="shared" si="10"/>
        <v>42344</v>
      </c>
      <c r="P37" s="1"/>
      <c r="Q37" s="3">
        <f>W36+1</f>
        <v>42373</v>
      </c>
      <c r="R37" s="3">
        <f t="shared" si="11"/>
        <v>42374</v>
      </c>
      <c r="S37" s="3">
        <f t="shared" si="11"/>
        <v>42375</v>
      </c>
      <c r="T37" s="3">
        <f t="shared" si="11"/>
        <v>42376</v>
      </c>
      <c r="U37" s="3">
        <f t="shared" si="11"/>
        <v>42377</v>
      </c>
      <c r="V37" s="4">
        <f t="shared" si="11"/>
        <v>42378</v>
      </c>
      <c r="W37" s="4">
        <f t="shared" si="11"/>
        <v>42379</v>
      </c>
      <c r="X37" s="1"/>
    </row>
  </sheetData>
  <sheetProtection password="CC0B" sheet="1" formatCells="0" formatColumns="0" formatRows="0" insertColumns="0" insertRows="0" insertHyperlinks="0" deleteColumns="0" deleteRows="0" sort="0" autoFilter="0" pivotTables="0"/>
  <mergeCells count="13">
    <mergeCell ref="A1:W1"/>
    <mergeCell ref="A3:G3"/>
    <mergeCell ref="I3:O3"/>
    <mergeCell ref="Q3:W3"/>
    <mergeCell ref="A30:G30"/>
    <mergeCell ref="I30:O30"/>
    <mergeCell ref="Q30:W30"/>
    <mergeCell ref="A12:G12"/>
    <mergeCell ref="I12:O12"/>
    <mergeCell ref="Q12:W12"/>
    <mergeCell ref="A21:G21"/>
    <mergeCell ref="I21:O21"/>
    <mergeCell ref="Q21:W21"/>
  </mergeCells>
  <phoneticPr fontId="7" type="noConversion"/>
  <conditionalFormatting sqref="A5:G10">
    <cfRule type="cellIs" dxfId="71" priority="23" stopIfTrue="1" operator="greaterThan">
      <formula>DATEVALUE(CONCATENATE("01.01.", $A$1))+30</formula>
    </cfRule>
    <cfRule type="cellIs" dxfId="70" priority="24" stopIfTrue="1" operator="lessThan">
      <formula>DATEVALUE(CONCATENATE("01.01.", $A$1))</formula>
    </cfRule>
  </conditionalFormatting>
  <conditionalFormatting sqref="Q5:W10">
    <cfRule type="cellIs" dxfId="69" priority="21" stopIfTrue="1" operator="greaterThan">
      <formula>DATEVALUE(CONCATENATE("01.03.", $A$1))+30</formula>
    </cfRule>
    <cfRule type="cellIs" dxfId="68" priority="22" stopIfTrue="1" operator="lessThan">
      <formula>DATEVALUE(CONCATENATE("01.03.", $A$1))</formula>
    </cfRule>
  </conditionalFormatting>
  <conditionalFormatting sqref="A14:G19">
    <cfRule type="cellIs" dxfId="67" priority="19" stopIfTrue="1" operator="greaterThan">
      <formula>DATEVALUE(CONCATENATE("01.04.", $A$1))+29</formula>
    </cfRule>
    <cfRule type="cellIs" dxfId="66" priority="20" stopIfTrue="1" operator="lessThan">
      <formula>DATEVALUE(CONCATENATE("01.04.", $A$1))</formula>
    </cfRule>
  </conditionalFormatting>
  <conditionalFormatting sqref="I14:O19">
    <cfRule type="cellIs" dxfId="65" priority="17" stopIfTrue="1" operator="greaterThan">
      <formula>DATEVALUE(CONCATENATE("01.05.", $A$1))+30</formula>
    </cfRule>
    <cfRule type="cellIs" dxfId="64" priority="18" stopIfTrue="1" operator="lessThan">
      <formula>DATEVALUE(CONCATENATE("01.05.", $A$1))</formula>
    </cfRule>
  </conditionalFormatting>
  <conditionalFormatting sqref="Q14:W19">
    <cfRule type="cellIs" dxfId="63" priority="15" stopIfTrue="1" operator="greaterThan">
      <formula>DATEVALUE(CONCATENATE("01.06.", $A$1))+29</formula>
    </cfRule>
    <cfRule type="cellIs" dxfId="62" priority="16" stopIfTrue="1" operator="lessThan">
      <formula>DATEVALUE(CONCATENATE("01.06.", $A$1))</formula>
    </cfRule>
  </conditionalFormatting>
  <conditionalFormatting sqref="A23:G28">
    <cfRule type="cellIs" dxfId="61" priority="13" stopIfTrue="1" operator="greaterThan">
      <formula>DATEVALUE(CONCATENATE("01.07.", $A$1))+30</formula>
    </cfRule>
    <cfRule type="cellIs" dxfId="60" priority="14" stopIfTrue="1" operator="lessThan">
      <formula>DATEVALUE(CONCATENATE("01.07.", $A$1))</formula>
    </cfRule>
  </conditionalFormatting>
  <conditionalFormatting sqref="I23:O28">
    <cfRule type="cellIs" dxfId="59" priority="11" stopIfTrue="1" operator="greaterThan">
      <formula>DATEVALUE(CONCATENATE("01.08.", $A$1))+30</formula>
    </cfRule>
    <cfRule type="cellIs" dxfId="58" priority="12" stopIfTrue="1" operator="lessThan">
      <formula>DATEVALUE(CONCATENATE("01.08.", $A$1))</formula>
    </cfRule>
  </conditionalFormatting>
  <conditionalFormatting sqref="Q23:W28">
    <cfRule type="cellIs" dxfId="57" priority="9" stopIfTrue="1" operator="greaterThan">
      <formula>DATEVALUE(CONCATENATE("01.09.", $A$1))+29</formula>
    </cfRule>
    <cfRule type="cellIs" dxfId="56" priority="10" stopIfTrue="1" operator="lessThan">
      <formula>DATEVALUE(CONCATENATE("01.09.", $A$1))</formula>
    </cfRule>
  </conditionalFormatting>
  <conditionalFormatting sqref="A32:G37">
    <cfRule type="cellIs" dxfId="55" priority="7" stopIfTrue="1" operator="greaterThan">
      <formula>DATEVALUE(CONCATENATE("01.10.", $A$1))+30</formula>
    </cfRule>
    <cfRule type="cellIs" dxfId="54" priority="8" stopIfTrue="1" operator="lessThan">
      <formula>DATEVALUE(CONCATENATE("01.10.", $A$1))</formula>
    </cfRule>
  </conditionalFormatting>
  <conditionalFormatting sqref="I32:O37">
    <cfRule type="cellIs" dxfId="53" priority="5" stopIfTrue="1" operator="greaterThan">
      <formula>DATEVALUE(CONCATENATE("01.11.", $A$1))+29</formula>
    </cfRule>
    <cfRule type="cellIs" dxfId="52" priority="6" stopIfTrue="1" operator="lessThan">
      <formula>DATEVALUE(CONCATENATE("01.11.", $A$1))</formula>
    </cfRule>
  </conditionalFormatting>
  <conditionalFormatting sqref="Q32:W37">
    <cfRule type="cellIs" dxfId="51" priority="3" stopIfTrue="1" operator="greaterThan">
      <formula>DATEVALUE(CONCATENATE("01.12.", $A$1))+30</formula>
    </cfRule>
    <cfRule type="cellIs" dxfId="50" priority="4" stopIfTrue="1" operator="lessThan">
      <formula>DATEVALUE(CONCATENATE("01.12.", $A$1))</formula>
    </cfRule>
  </conditionalFormatting>
  <conditionalFormatting sqref="I5:O10">
    <cfRule type="cellIs" dxfId="49" priority="1" stopIfTrue="1" operator="greaterThan">
      <formula>DATEVALUE(CONCATENATE("01.02.",$A$1))+IF(MOD($A$1,4)&lt;&gt;0,27,IF(MOD($A$1,100)&lt;&gt;0,28,IF(MOD($A$1,400)&lt;&gt;0,27,28)))</formula>
    </cfRule>
    <cfRule type="cellIs" dxfId="48" priority="2" stopIfTrue="1" operator="lessThan">
      <formula>DATEVALUE(CONCATENATE("01.02.", $A$1))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37"/>
  <sheetViews>
    <sheetView workbookViewId="0">
      <selection activeCell="AC9" sqref="AC9"/>
    </sheetView>
  </sheetViews>
  <sheetFormatPr defaultRowHeight="15" x14ac:dyDescent="0.25"/>
  <cols>
    <col min="1" max="7" width="3.140625" customWidth="1"/>
    <col min="8" max="8" width="4.7109375" customWidth="1"/>
    <col min="9" max="15" width="3.140625" customWidth="1"/>
    <col min="16" max="16" width="4.7109375" customWidth="1"/>
    <col min="17" max="23" width="3.140625" customWidth="1"/>
    <col min="24" max="24" width="2.7109375" customWidth="1"/>
    <col min="29" max="29" width="10.140625" bestFit="1" customWidth="1"/>
  </cols>
  <sheetData>
    <row r="1" spans="1:29" ht="23.25" x14ac:dyDescent="0.35">
      <c r="A1" s="367">
        <v>2015</v>
      </c>
      <c r="B1" s="367"/>
      <c r="C1" s="367"/>
      <c r="D1" s="367"/>
      <c r="E1" s="367"/>
      <c r="F1" s="367"/>
      <c r="G1" s="367"/>
      <c r="H1" s="367"/>
      <c r="I1" s="367"/>
      <c r="J1" s="367"/>
      <c r="K1" s="367"/>
      <c r="L1" s="367"/>
      <c r="M1" s="367"/>
      <c r="N1" s="367"/>
      <c r="O1" s="367"/>
      <c r="P1" s="367"/>
      <c r="Q1" s="367"/>
      <c r="R1" s="367"/>
      <c r="S1" s="367"/>
      <c r="T1" s="367"/>
      <c r="U1" s="367"/>
      <c r="V1" s="367"/>
      <c r="W1" s="367"/>
      <c r="X1" s="1"/>
    </row>
    <row r="2" spans="1:29" x14ac:dyDescent="0.25">
      <c r="A2" s="1"/>
      <c r="B2" s="1"/>
      <c r="C2" s="1"/>
      <c r="D2" s="1"/>
      <c r="E2" s="1"/>
      <c r="F2" s="1"/>
      <c r="G2" s="1"/>
      <c r="H2" s="1"/>
      <c r="I2" s="1"/>
      <c r="J2" s="1"/>
      <c r="K2" s="1"/>
      <c r="L2" s="1"/>
      <c r="M2" s="1"/>
      <c r="N2" s="1"/>
      <c r="O2" s="1"/>
      <c r="P2" s="1"/>
      <c r="Q2" s="1"/>
      <c r="R2" s="1"/>
      <c r="S2" s="1"/>
      <c r="T2" s="1"/>
      <c r="U2" s="1"/>
      <c r="V2" s="1"/>
      <c r="W2" s="1"/>
      <c r="X2" s="1"/>
    </row>
    <row r="3" spans="1:29" x14ac:dyDescent="0.25">
      <c r="A3" s="368" t="s">
        <v>153</v>
      </c>
      <c r="B3" s="368"/>
      <c r="C3" s="368"/>
      <c r="D3" s="368"/>
      <c r="E3" s="368"/>
      <c r="F3" s="368"/>
      <c r="G3" s="368"/>
      <c r="H3" s="1"/>
      <c r="I3" s="368" t="s">
        <v>154</v>
      </c>
      <c r="J3" s="368"/>
      <c r="K3" s="368"/>
      <c r="L3" s="368"/>
      <c r="M3" s="368"/>
      <c r="N3" s="368"/>
      <c r="O3" s="368"/>
      <c r="P3" s="1"/>
      <c r="Q3" s="368" t="s">
        <v>155</v>
      </c>
      <c r="R3" s="368"/>
      <c r="S3" s="368"/>
      <c r="T3" s="368"/>
      <c r="U3" s="368"/>
      <c r="V3" s="368"/>
      <c r="W3" s="368"/>
      <c r="X3" s="1"/>
    </row>
    <row r="4" spans="1:29" x14ac:dyDescent="0.25">
      <c r="A4" s="1" t="s">
        <v>156</v>
      </c>
      <c r="B4" s="1" t="s">
        <v>157</v>
      </c>
      <c r="C4" s="1" t="s">
        <v>158</v>
      </c>
      <c r="D4" s="1" t="s">
        <v>159</v>
      </c>
      <c r="E4" s="1" t="s">
        <v>160</v>
      </c>
      <c r="F4" s="2" t="s">
        <v>161</v>
      </c>
      <c r="G4" s="2" t="s">
        <v>162</v>
      </c>
      <c r="H4" s="1"/>
      <c r="I4" s="1" t="s">
        <v>156</v>
      </c>
      <c r="J4" s="1" t="s">
        <v>157</v>
      </c>
      <c r="K4" s="1" t="s">
        <v>158</v>
      </c>
      <c r="L4" s="1" t="s">
        <v>159</v>
      </c>
      <c r="M4" s="1" t="s">
        <v>160</v>
      </c>
      <c r="N4" s="2" t="s">
        <v>161</v>
      </c>
      <c r="O4" s="2" t="s">
        <v>162</v>
      </c>
      <c r="P4" s="1"/>
      <c r="Q4" s="1" t="s">
        <v>156</v>
      </c>
      <c r="R4" s="1" t="s">
        <v>157</v>
      </c>
      <c r="S4" s="1" t="s">
        <v>158</v>
      </c>
      <c r="T4" s="1" t="s">
        <v>159</v>
      </c>
      <c r="U4" s="1" t="s">
        <v>160</v>
      </c>
      <c r="V4" s="2" t="s">
        <v>161</v>
      </c>
      <c r="W4" s="2" t="s">
        <v>162</v>
      </c>
      <c r="X4" s="1"/>
    </row>
    <row r="5" spans="1:29" x14ac:dyDescent="0.25">
      <c r="A5" s="3">
        <f>DATEVALUE(CONCATENATE("01.01.", $A$1))-WEEKDAY(DATEVALUE(CONCATENATE("01.01.", $A$1)),3)</f>
        <v>42002</v>
      </c>
      <c r="B5" s="3">
        <f t="shared" ref="B5:G10" si="0">A5+1</f>
        <v>42003</v>
      </c>
      <c r="C5" s="3">
        <f t="shared" si="0"/>
        <v>42004</v>
      </c>
      <c r="D5" s="3">
        <f t="shared" si="0"/>
        <v>42005</v>
      </c>
      <c r="E5" s="3">
        <f t="shared" si="0"/>
        <v>42006</v>
      </c>
      <c r="F5" s="4">
        <f t="shared" si="0"/>
        <v>42007</v>
      </c>
      <c r="G5" s="4">
        <f t="shared" si="0"/>
        <v>42008</v>
      </c>
      <c r="H5" s="1"/>
      <c r="I5" s="3">
        <f>DATEVALUE(CONCATENATE("01.02.", $A$1))-WEEKDAY(DATEVALUE(CONCATENATE("01.02.", $A$1)),3)</f>
        <v>42030</v>
      </c>
      <c r="J5" s="3">
        <f t="shared" ref="J5:O10" si="1">I5+1</f>
        <v>42031</v>
      </c>
      <c r="K5" s="3">
        <f t="shared" si="1"/>
        <v>42032</v>
      </c>
      <c r="L5" s="3">
        <f t="shared" si="1"/>
        <v>42033</v>
      </c>
      <c r="M5" s="3">
        <f t="shared" si="1"/>
        <v>42034</v>
      </c>
      <c r="N5" s="4">
        <f t="shared" si="1"/>
        <v>42035</v>
      </c>
      <c r="O5" s="4">
        <f t="shared" si="1"/>
        <v>42036</v>
      </c>
      <c r="P5" s="1"/>
      <c r="Q5" s="3">
        <f>DATEVALUE(CONCATENATE("01.03.", $A$1))-WEEKDAY(DATEVALUE(CONCATENATE("01.03.", $A$1)),3)</f>
        <v>42058</v>
      </c>
      <c r="R5" s="3">
        <f t="shared" ref="R5:W10" si="2">Q5+1</f>
        <v>42059</v>
      </c>
      <c r="S5" s="3">
        <f t="shared" si="2"/>
        <v>42060</v>
      </c>
      <c r="T5" s="3">
        <f t="shared" si="2"/>
        <v>42061</v>
      </c>
      <c r="U5" s="3">
        <f t="shared" si="2"/>
        <v>42062</v>
      </c>
      <c r="V5" s="4">
        <f t="shared" si="2"/>
        <v>42063</v>
      </c>
      <c r="W5" s="4">
        <f t="shared" si="2"/>
        <v>42064</v>
      </c>
      <c r="X5" s="1"/>
    </row>
    <row r="6" spans="1:29" x14ac:dyDescent="0.25">
      <c r="A6" s="3">
        <f>G5+1</f>
        <v>42009</v>
      </c>
      <c r="B6" s="3">
        <f t="shared" si="0"/>
        <v>42010</v>
      </c>
      <c r="C6" s="3">
        <f t="shared" si="0"/>
        <v>42011</v>
      </c>
      <c r="D6" s="3">
        <f t="shared" si="0"/>
        <v>42012</v>
      </c>
      <c r="E6" s="3">
        <f t="shared" si="0"/>
        <v>42013</v>
      </c>
      <c r="F6" s="4">
        <f t="shared" si="0"/>
        <v>42014</v>
      </c>
      <c r="G6" s="4">
        <f t="shared" si="0"/>
        <v>42015</v>
      </c>
      <c r="H6" s="1"/>
      <c r="I6" s="3">
        <f>O5+1</f>
        <v>42037</v>
      </c>
      <c r="J6" s="3">
        <f t="shared" si="1"/>
        <v>42038</v>
      </c>
      <c r="K6" s="3">
        <f t="shared" si="1"/>
        <v>42039</v>
      </c>
      <c r="L6" s="3">
        <f t="shared" si="1"/>
        <v>42040</v>
      </c>
      <c r="M6" s="3">
        <f t="shared" si="1"/>
        <v>42041</v>
      </c>
      <c r="N6" s="4">
        <f t="shared" si="1"/>
        <v>42042</v>
      </c>
      <c r="O6" s="4">
        <f t="shared" si="1"/>
        <v>42043</v>
      </c>
      <c r="P6" s="1"/>
      <c r="Q6" s="3">
        <f>W5+1</f>
        <v>42065</v>
      </c>
      <c r="R6" s="3">
        <f t="shared" si="2"/>
        <v>42066</v>
      </c>
      <c r="S6" s="3">
        <f t="shared" si="2"/>
        <v>42067</v>
      </c>
      <c r="T6" s="3">
        <f t="shared" si="2"/>
        <v>42068</v>
      </c>
      <c r="U6" s="3">
        <f t="shared" si="2"/>
        <v>42069</v>
      </c>
      <c r="V6" s="4">
        <f t="shared" si="2"/>
        <v>42070</v>
      </c>
      <c r="W6" s="4">
        <f t="shared" si="2"/>
        <v>42071</v>
      </c>
      <c r="X6" s="1"/>
    </row>
    <row r="7" spans="1:29" x14ac:dyDescent="0.25">
      <c r="A7" s="3">
        <f>G6+1</f>
        <v>42016</v>
      </c>
      <c r="B7" s="3">
        <f t="shared" si="0"/>
        <v>42017</v>
      </c>
      <c r="C7" s="3">
        <f t="shared" si="0"/>
        <v>42018</v>
      </c>
      <c r="D7" s="3">
        <f t="shared" si="0"/>
        <v>42019</v>
      </c>
      <c r="E7" s="3">
        <f t="shared" si="0"/>
        <v>42020</v>
      </c>
      <c r="F7" s="4">
        <f t="shared" si="0"/>
        <v>42021</v>
      </c>
      <c r="G7" s="4">
        <f t="shared" si="0"/>
        <v>42022</v>
      </c>
      <c r="H7" s="1"/>
      <c r="I7" s="3">
        <f>O6+1</f>
        <v>42044</v>
      </c>
      <c r="J7" s="3">
        <f t="shared" si="1"/>
        <v>42045</v>
      </c>
      <c r="K7" s="3">
        <f t="shared" si="1"/>
        <v>42046</v>
      </c>
      <c r="L7" s="3">
        <f t="shared" si="1"/>
        <v>42047</v>
      </c>
      <c r="M7" s="3">
        <f t="shared" si="1"/>
        <v>42048</v>
      </c>
      <c r="N7" s="4">
        <f t="shared" si="1"/>
        <v>42049</v>
      </c>
      <c r="O7" s="4">
        <f t="shared" si="1"/>
        <v>42050</v>
      </c>
      <c r="P7" s="1"/>
      <c r="Q7" s="3">
        <f>W6+1</f>
        <v>42072</v>
      </c>
      <c r="R7" s="3">
        <f t="shared" si="2"/>
        <v>42073</v>
      </c>
      <c r="S7" s="3">
        <f t="shared" si="2"/>
        <v>42074</v>
      </c>
      <c r="T7" s="3">
        <f t="shared" si="2"/>
        <v>42075</v>
      </c>
      <c r="U7" s="3">
        <f t="shared" si="2"/>
        <v>42076</v>
      </c>
      <c r="V7" s="4">
        <f t="shared" si="2"/>
        <v>42077</v>
      </c>
      <c r="W7" s="4">
        <f t="shared" si="2"/>
        <v>42078</v>
      </c>
      <c r="X7" s="1"/>
    </row>
    <row r="8" spans="1:29" x14ac:dyDescent="0.25">
      <c r="A8" s="3">
        <f>G7+1</f>
        <v>42023</v>
      </c>
      <c r="B8" s="3">
        <f t="shared" si="0"/>
        <v>42024</v>
      </c>
      <c r="C8" s="3">
        <f t="shared" si="0"/>
        <v>42025</v>
      </c>
      <c r="D8" s="3">
        <f t="shared" si="0"/>
        <v>42026</v>
      </c>
      <c r="E8" s="3">
        <f t="shared" si="0"/>
        <v>42027</v>
      </c>
      <c r="F8" s="4">
        <f t="shared" si="0"/>
        <v>42028</v>
      </c>
      <c r="G8" s="4">
        <f t="shared" si="0"/>
        <v>42029</v>
      </c>
      <c r="H8" s="1"/>
      <c r="I8" s="3">
        <f>O7+1</f>
        <v>42051</v>
      </c>
      <c r="J8" s="3">
        <f t="shared" si="1"/>
        <v>42052</v>
      </c>
      <c r="K8" s="3">
        <f t="shared" si="1"/>
        <v>42053</v>
      </c>
      <c r="L8" s="3">
        <f t="shared" si="1"/>
        <v>42054</v>
      </c>
      <c r="M8" s="3">
        <f t="shared" si="1"/>
        <v>42055</v>
      </c>
      <c r="N8" s="4">
        <f t="shared" si="1"/>
        <v>42056</v>
      </c>
      <c r="O8" s="4">
        <f t="shared" si="1"/>
        <v>42057</v>
      </c>
      <c r="P8" s="1"/>
      <c r="Q8" s="3">
        <f>W7+1</f>
        <v>42079</v>
      </c>
      <c r="R8" s="3">
        <f t="shared" si="2"/>
        <v>42080</v>
      </c>
      <c r="S8" s="3">
        <f t="shared" si="2"/>
        <v>42081</v>
      </c>
      <c r="T8" s="3">
        <f t="shared" si="2"/>
        <v>42082</v>
      </c>
      <c r="U8" s="3">
        <f t="shared" si="2"/>
        <v>42083</v>
      </c>
      <c r="V8" s="4">
        <f t="shared" si="2"/>
        <v>42084</v>
      </c>
      <c r="W8" s="4">
        <f t="shared" si="2"/>
        <v>42085</v>
      </c>
      <c r="X8" s="1"/>
    </row>
    <row r="9" spans="1:29" x14ac:dyDescent="0.25">
      <c r="A9" s="3">
        <f>G8+1</f>
        <v>42030</v>
      </c>
      <c r="B9" s="3">
        <f t="shared" si="0"/>
        <v>42031</v>
      </c>
      <c r="C9" s="3">
        <f t="shared" si="0"/>
        <v>42032</v>
      </c>
      <c r="D9" s="3">
        <f t="shared" si="0"/>
        <v>42033</v>
      </c>
      <c r="E9" s="3">
        <f t="shared" si="0"/>
        <v>42034</v>
      </c>
      <c r="F9" s="4">
        <f t="shared" si="0"/>
        <v>42035</v>
      </c>
      <c r="G9" s="4">
        <f t="shared" si="0"/>
        <v>42036</v>
      </c>
      <c r="H9" s="1"/>
      <c r="I9" s="3">
        <f>O8+1</f>
        <v>42058</v>
      </c>
      <c r="J9" s="3">
        <f t="shared" si="1"/>
        <v>42059</v>
      </c>
      <c r="K9" s="3">
        <f t="shared" si="1"/>
        <v>42060</v>
      </c>
      <c r="L9" s="3">
        <f t="shared" si="1"/>
        <v>42061</v>
      </c>
      <c r="M9" s="3">
        <f t="shared" si="1"/>
        <v>42062</v>
      </c>
      <c r="N9" s="4">
        <f t="shared" si="1"/>
        <v>42063</v>
      </c>
      <c r="O9" s="4">
        <f t="shared" si="1"/>
        <v>42064</v>
      </c>
      <c r="P9" s="1"/>
      <c r="Q9" s="3">
        <f>W8+1</f>
        <v>42086</v>
      </c>
      <c r="R9" s="3">
        <f t="shared" si="2"/>
        <v>42087</v>
      </c>
      <c r="S9" s="3">
        <f t="shared" si="2"/>
        <v>42088</v>
      </c>
      <c r="T9" s="3">
        <f t="shared" si="2"/>
        <v>42089</v>
      </c>
      <c r="U9" s="3">
        <f t="shared" si="2"/>
        <v>42090</v>
      </c>
      <c r="V9" s="4">
        <f t="shared" si="2"/>
        <v>42091</v>
      </c>
      <c r="W9" s="4">
        <f t="shared" si="2"/>
        <v>42092</v>
      </c>
      <c r="X9" s="1"/>
      <c r="AC9" s="5"/>
    </row>
    <row r="10" spans="1:29" x14ac:dyDescent="0.25">
      <c r="A10" s="3">
        <f>G9+1</f>
        <v>42037</v>
      </c>
      <c r="B10" s="3">
        <f t="shared" si="0"/>
        <v>42038</v>
      </c>
      <c r="C10" s="3">
        <f t="shared" si="0"/>
        <v>42039</v>
      </c>
      <c r="D10" s="3">
        <f t="shared" si="0"/>
        <v>42040</v>
      </c>
      <c r="E10" s="3">
        <f t="shared" si="0"/>
        <v>42041</v>
      </c>
      <c r="F10" s="4">
        <f t="shared" si="0"/>
        <v>42042</v>
      </c>
      <c r="G10" s="4">
        <f t="shared" si="0"/>
        <v>42043</v>
      </c>
      <c r="H10" s="1"/>
      <c r="I10" s="3">
        <f>O9+1</f>
        <v>42065</v>
      </c>
      <c r="J10" s="3">
        <f t="shared" si="1"/>
        <v>42066</v>
      </c>
      <c r="K10" s="3">
        <f t="shared" si="1"/>
        <v>42067</v>
      </c>
      <c r="L10" s="3">
        <f t="shared" si="1"/>
        <v>42068</v>
      </c>
      <c r="M10" s="3">
        <f t="shared" si="1"/>
        <v>42069</v>
      </c>
      <c r="N10" s="4">
        <f t="shared" si="1"/>
        <v>42070</v>
      </c>
      <c r="O10" s="4">
        <f t="shared" si="1"/>
        <v>42071</v>
      </c>
      <c r="P10" s="1"/>
      <c r="Q10" s="3">
        <f>W9+1</f>
        <v>42093</v>
      </c>
      <c r="R10" s="3">
        <f t="shared" si="2"/>
        <v>42094</v>
      </c>
      <c r="S10" s="3">
        <f t="shared" si="2"/>
        <v>42095</v>
      </c>
      <c r="T10" s="3">
        <f t="shared" si="2"/>
        <v>42096</v>
      </c>
      <c r="U10" s="3">
        <f t="shared" si="2"/>
        <v>42097</v>
      </c>
      <c r="V10" s="4">
        <f t="shared" si="2"/>
        <v>42098</v>
      </c>
      <c r="W10" s="4">
        <f t="shared" si="2"/>
        <v>42099</v>
      </c>
      <c r="X10" s="1"/>
    </row>
    <row r="11" spans="1:29" x14ac:dyDescent="0.25">
      <c r="A11" s="1"/>
      <c r="B11" s="1"/>
      <c r="C11" s="1"/>
      <c r="D11" s="1"/>
      <c r="E11" s="1"/>
      <c r="F11" s="1"/>
      <c r="G11" s="1"/>
      <c r="H11" s="1"/>
      <c r="I11" s="1"/>
      <c r="J11" s="1"/>
      <c r="K11" s="1"/>
      <c r="L11" s="1"/>
      <c r="M11" s="1"/>
      <c r="N11" s="1"/>
      <c r="O11" s="1"/>
      <c r="P11" s="1"/>
      <c r="Q11" s="1"/>
      <c r="R11" s="1"/>
      <c r="S11" s="1"/>
      <c r="T11" s="1"/>
      <c r="U11" s="1"/>
      <c r="V11" s="1"/>
      <c r="W11" s="1"/>
      <c r="X11" s="1"/>
    </row>
    <row r="12" spans="1:29" x14ac:dyDescent="0.25">
      <c r="A12" s="368" t="s">
        <v>163</v>
      </c>
      <c r="B12" s="368"/>
      <c r="C12" s="368"/>
      <c r="D12" s="368"/>
      <c r="E12" s="368"/>
      <c r="F12" s="368"/>
      <c r="G12" s="368"/>
      <c r="H12" s="1"/>
      <c r="I12" s="368" t="s">
        <v>164</v>
      </c>
      <c r="J12" s="368"/>
      <c r="K12" s="368"/>
      <c r="L12" s="368"/>
      <c r="M12" s="368"/>
      <c r="N12" s="368"/>
      <c r="O12" s="368"/>
      <c r="P12" s="1"/>
      <c r="Q12" s="368" t="s">
        <v>165</v>
      </c>
      <c r="R12" s="368"/>
      <c r="S12" s="368"/>
      <c r="T12" s="368"/>
      <c r="U12" s="368"/>
      <c r="V12" s="368"/>
      <c r="W12" s="368"/>
      <c r="X12" s="1"/>
      <c r="AC12" s="6"/>
    </row>
    <row r="13" spans="1:29" x14ac:dyDescent="0.25">
      <c r="A13" s="1" t="s">
        <v>156</v>
      </c>
      <c r="B13" s="1" t="s">
        <v>157</v>
      </c>
      <c r="C13" s="1" t="s">
        <v>158</v>
      </c>
      <c r="D13" s="1" t="s">
        <v>159</v>
      </c>
      <c r="E13" s="1" t="s">
        <v>160</v>
      </c>
      <c r="F13" s="2" t="s">
        <v>161</v>
      </c>
      <c r="G13" s="2" t="s">
        <v>162</v>
      </c>
      <c r="H13" s="1"/>
      <c r="I13" s="1" t="s">
        <v>156</v>
      </c>
      <c r="J13" s="1" t="s">
        <v>157</v>
      </c>
      <c r="K13" s="1" t="s">
        <v>158</v>
      </c>
      <c r="L13" s="1" t="s">
        <v>159</v>
      </c>
      <c r="M13" s="1" t="s">
        <v>160</v>
      </c>
      <c r="N13" s="2" t="s">
        <v>161</v>
      </c>
      <c r="O13" s="2" t="s">
        <v>162</v>
      </c>
      <c r="P13" s="1"/>
      <c r="Q13" s="1" t="s">
        <v>156</v>
      </c>
      <c r="R13" s="1" t="s">
        <v>157</v>
      </c>
      <c r="S13" s="1" t="s">
        <v>158</v>
      </c>
      <c r="T13" s="1" t="s">
        <v>159</v>
      </c>
      <c r="U13" s="1" t="s">
        <v>160</v>
      </c>
      <c r="V13" s="2" t="s">
        <v>161</v>
      </c>
      <c r="W13" s="2" t="s">
        <v>162</v>
      </c>
      <c r="X13" s="1"/>
    </row>
    <row r="14" spans="1:29" x14ac:dyDescent="0.25">
      <c r="A14" s="3">
        <f>DATEVALUE(CONCATENATE("01.04.", $A$1))-WEEKDAY(DATEVALUE(CONCATENATE("01.04.", $A$1)),3)</f>
        <v>42093</v>
      </c>
      <c r="B14" s="3">
        <f t="shared" ref="B14:G19" si="3">A14+1</f>
        <v>42094</v>
      </c>
      <c r="C14" s="3">
        <f t="shared" si="3"/>
        <v>42095</v>
      </c>
      <c r="D14" s="3">
        <f t="shared" si="3"/>
        <v>42096</v>
      </c>
      <c r="E14" s="3">
        <f t="shared" si="3"/>
        <v>42097</v>
      </c>
      <c r="F14" s="4">
        <f t="shared" si="3"/>
        <v>42098</v>
      </c>
      <c r="G14" s="4">
        <f t="shared" si="3"/>
        <v>42099</v>
      </c>
      <c r="H14" s="1"/>
      <c r="I14" s="3">
        <f>DATEVALUE(CONCATENATE("01.05.", $A$1))-WEEKDAY(DATEVALUE(CONCATENATE("01.05.", $A$1)),3)</f>
        <v>42121</v>
      </c>
      <c r="J14" s="3">
        <f t="shared" ref="J14:O19" si="4">I14+1</f>
        <v>42122</v>
      </c>
      <c r="K14" s="3">
        <f t="shared" si="4"/>
        <v>42123</v>
      </c>
      <c r="L14" s="3">
        <f t="shared" si="4"/>
        <v>42124</v>
      </c>
      <c r="M14" s="3">
        <f t="shared" si="4"/>
        <v>42125</v>
      </c>
      <c r="N14" s="4">
        <f t="shared" si="4"/>
        <v>42126</v>
      </c>
      <c r="O14" s="4">
        <f t="shared" si="4"/>
        <v>42127</v>
      </c>
      <c r="P14" s="1"/>
      <c r="Q14" s="3">
        <f>DATEVALUE(CONCATENATE("01.06.", $A$1))-WEEKDAY(DATEVALUE(CONCATENATE("01.06.", $A$1)),3)</f>
        <v>42156</v>
      </c>
      <c r="R14" s="3">
        <f t="shared" ref="R14:W19" si="5">Q14+1</f>
        <v>42157</v>
      </c>
      <c r="S14" s="3">
        <f t="shared" si="5"/>
        <v>42158</v>
      </c>
      <c r="T14" s="3">
        <f t="shared" si="5"/>
        <v>42159</v>
      </c>
      <c r="U14" s="3">
        <f t="shared" si="5"/>
        <v>42160</v>
      </c>
      <c r="V14" s="4">
        <f t="shared" si="5"/>
        <v>42161</v>
      </c>
      <c r="W14" s="4">
        <f t="shared" si="5"/>
        <v>42162</v>
      </c>
      <c r="X14" s="1"/>
    </row>
    <row r="15" spans="1:29" x14ac:dyDescent="0.25">
      <c r="A15" s="3">
        <f>G14+1</f>
        <v>42100</v>
      </c>
      <c r="B15" s="3">
        <f t="shared" si="3"/>
        <v>42101</v>
      </c>
      <c r="C15" s="3">
        <f t="shared" si="3"/>
        <v>42102</v>
      </c>
      <c r="D15" s="3">
        <f t="shared" si="3"/>
        <v>42103</v>
      </c>
      <c r="E15" s="3">
        <f t="shared" si="3"/>
        <v>42104</v>
      </c>
      <c r="F15" s="4">
        <f t="shared" si="3"/>
        <v>42105</v>
      </c>
      <c r="G15" s="4">
        <f t="shared" si="3"/>
        <v>42106</v>
      </c>
      <c r="H15" s="1"/>
      <c r="I15" s="3">
        <f>O14+1</f>
        <v>42128</v>
      </c>
      <c r="J15" s="3">
        <f t="shared" si="4"/>
        <v>42129</v>
      </c>
      <c r="K15" s="3">
        <f t="shared" si="4"/>
        <v>42130</v>
      </c>
      <c r="L15" s="3">
        <f t="shared" si="4"/>
        <v>42131</v>
      </c>
      <c r="M15" s="3">
        <f t="shared" si="4"/>
        <v>42132</v>
      </c>
      <c r="N15" s="4">
        <f t="shared" si="4"/>
        <v>42133</v>
      </c>
      <c r="O15" s="4">
        <f t="shared" si="4"/>
        <v>42134</v>
      </c>
      <c r="P15" s="1"/>
      <c r="Q15" s="3">
        <f>W14+1</f>
        <v>42163</v>
      </c>
      <c r="R15" s="3">
        <f t="shared" si="5"/>
        <v>42164</v>
      </c>
      <c r="S15" s="3">
        <f t="shared" si="5"/>
        <v>42165</v>
      </c>
      <c r="T15" s="3">
        <f t="shared" si="5"/>
        <v>42166</v>
      </c>
      <c r="U15" s="3">
        <f t="shared" si="5"/>
        <v>42167</v>
      </c>
      <c r="V15" s="4">
        <f t="shared" si="5"/>
        <v>42168</v>
      </c>
      <c r="W15" s="4">
        <f t="shared" si="5"/>
        <v>42169</v>
      </c>
      <c r="X15" s="1"/>
    </row>
    <row r="16" spans="1:29" x14ac:dyDescent="0.25">
      <c r="A16" s="3">
        <f>G15+1</f>
        <v>42107</v>
      </c>
      <c r="B16" s="3">
        <f t="shared" si="3"/>
        <v>42108</v>
      </c>
      <c r="C16" s="3">
        <f t="shared" si="3"/>
        <v>42109</v>
      </c>
      <c r="D16" s="3">
        <f t="shared" si="3"/>
        <v>42110</v>
      </c>
      <c r="E16" s="3">
        <f t="shared" si="3"/>
        <v>42111</v>
      </c>
      <c r="F16" s="4">
        <f t="shared" si="3"/>
        <v>42112</v>
      </c>
      <c r="G16" s="4">
        <f t="shared" si="3"/>
        <v>42113</v>
      </c>
      <c r="H16" s="1"/>
      <c r="I16" s="3">
        <f>O15+1</f>
        <v>42135</v>
      </c>
      <c r="J16" s="3">
        <f t="shared" si="4"/>
        <v>42136</v>
      </c>
      <c r="K16" s="3">
        <f t="shared" si="4"/>
        <v>42137</v>
      </c>
      <c r="L16" s="3">
        <f t="shared" si="4"/>
        <v>42138</v>
      </c>
      <c r="M16" s="3">
        <f t="shared" si="4"/>
        <v>42139</v>
      </c>
      <c r="N16" s="4">
        <f t="shared" si="4"/>
        <v>42140</v>
      </c>
      <c r="O16" s="4">
        <f t="shared" si="4"/>
        <v>42141</v>
      </c>
      <c r="P16" s="1"/>
      <c r="Q16" s="3">
        <f>W15+1</f>
        <v>42170</v>
      </c>
      <c r="R16" s="3">
        <f t="shared" si="5"/>
        <v>42171</v>
      </c>
      <c r="S16" s="3">
        <f t="shared" si="5"/>
        <v>42172</v>
      </c>
      <c r="T16" s="3">
        <f t="shared" si="5"/>
        <v>42173</v>
      </c>
      <c r="U16" s="3">
        <f t="shared" si="5"/>
        <v>42174</v>
      </c>
      <c r="V16" s="4">
        <f t="shared" si="5"/>
        <v>42175</v>
      </c>
      <c r="W16" s="4">
        <f t="shared" si="5"/>
        <v>42176</v>
      </c>
      <c r="X16" s="1"/>
    </row>
    <row r="17" spans="1:24" x14ac:dyDescent="0.25">
      <c r="A17" s="3">
        <f>G16+1</f>
        <v>42114</v>
      </c>
      <c r="B17" s="3">
        <f t="shared" si="3"/>
        <v>42115</v>
      </c>
      <c r="C17" s="3">
        <f t="shared" si="3"/>
        <v>42116</v>
      </c>
      <c r="D17" s="3">
        <f t="shared" si="3"/>
        <v>42117</v>
      </c>
      <c r="E17" s="3">
        <f t="shared" si="3"/>
        <v>42118</v>
      </c>
      <c r="F17" s="4">
        <f t="shared" si="3"/>
        <v>42119</v>
      </c>
      <c r="G17" s="4">
        <f t="shared" si="3"/>
        <v>42120</v>
      </c>
      <c r="H17" s="1"/>
      <c r="I17" s="3">
        <f>O16+1</f>
        <v>42142</v>
      </c>
      <c r="J17" s="3">
        <f t="shared" si="4"/>
        <v>42143</v>
      </c>
      <c r="K17" s="3">
        <f t="shared" si="4"/>
        <v>42144</v>
      </c>
      <c r="L17" s="3">
        <f t="shared" si="4"/>
        <v>42145</v>
      </c>
      <c r="M17" s="3">
        <f t="shared" si="4"/>
        <v>42146</v>
      </c>
      <c r="N17" s="4">
        <f t="shared" si="4"/>
        <v>42147</v>
      </c>
      <c r="O17" s="4">
        <f t="shared" si="4"/>
        <v>42148</v>
      </c>
      <c r="P17" s="1"/>
      <c r="Q17" s="3">
        <f>W16+1</f>
        <v>42177</v>
      </c>
      <c r="R17" s="3">
        <f t="shared" si="5"/>
        <v>42178</v>
      </c>
      <c r="S17" s="3">
        <f t="shared" si="5"/>
        <v>42179</v>
      </c>
      <c r="T17" s="3">
        <f t="shared" si="5"/>
        <v>42180</v>
      </c>
      <c r="U17" s="3">
        <f t="shared" si="5"/>
        <v>42181</v>
      </c>
      <c r="V17" s="4">
        <f t="shared" si="5"/>
        <v>42182</v>
      </c>
      <c r="W17" s="4">
        <f t="shared" si="5"/>
        <v>42183</v>
      </c>
      <c r="X17" s="1"/>
    </row>
    <row r="18" spans="1:24" x14ac:dyDescent="0.25">
      <c r="A18" s="3">
        <f>G17+1</f>
        <v>42121</v>
      </c>
      <c r="B18" s="3">
        <f t="shared" si="3"/>
        <v>42122</v>
      </c>
      <c r="C18" s="3">
        <f t="shared" si="3"/>
        <v>42123</v>
      </c>
      <c r="D18" s="3">
        <f t="shared" si="3"/>
        <v>42124</v>
      </c>
      <c r="E18" s="3">
        <f t="shared" si="3"/>
        <v>42125</v>
      </c>
      <c r="F18" s="4">
        <f t="shared" si="3"/>
        <v>42126</v>
      </c>
      <c r="G18" s="4">
        <f t="shared" si="3"/>
        <v>42127</v>
      </c>
      <c r="H18" s="1"/>
      <c r="I18" s="3">
        <f>O17+1</f>
        <v>42149</v>
      </c>
      <c r="J18" s="3">
        <f t="shared" si="4"/>
        <v>42150</v>
      </c>
      <c r="K18" s="3">
        <f t="shared" si="4"/>
        <v>42151</v>
      </c>
      <c r="L18" s="3">
        <f t="shared" si="4"/>
        <v>42152</v>
      </c>
      <c r="M18" s="3">
        <f t="shared" si="4"/>
        <v>42153</v>
      </c>
      <c r="N18" s="4">
        <f t="shared" si="4"/>
        <v>42154</v>
      </c>
      <c r="O18" s="4">
        <f t="shared" si="4"/>
        <v>42155</v>
      </c>
      <c r="P18" s="1"/>
      <c r="Q18" s="3">
        <f>W17+1</f>
        <v>42184</v>
      </c>
      <c r="R18" s="3">
        <f t="shared" si="5"/>
        <v>42185</v>
      </c>
      <c r="S18" s="3">
        <f t="shared" si="5"/>
        <v>42186</v>
      </c>
      <c r="T18" s="3">
        <f t="shared" si="5"/>
        <v>42187</v>
      </c>
      <c r="U18" s="3">
        <f t="shared" si="5"/>
        <v>42188</v>
      </c>
      <c r="V18" s="4">
        <f t="shared" si="5"/>
        <v>42189</v>
      </c>
      <c r="W18" s="4">
        <f t="shared" si="5"/>
        <v>42190</v>
      </c>
      <c r="X18" s="1"/>
    </row>
    <row r="19" spans="1:24" x14ac:dyDescent="0.25">
      <c r="A19" s="3">
        <f>G18+1</f>
        <v>42128</v>
      </c>
      <c r="B19" s="3">
        <f t="shared" si="3"/>
        <v>42129</v>
      </c>
      <c r="C19" s="3">
        <f t="shared" si="3"/>
        <v>42130</v>
      </c>
      <c r="D19" s="3">
        <f t="shared" si="3"/>
        <v>42131</v>
      </c>
      <c r="E19" s="3">
        <f t="shared" si="3"/>
        <v>42132</v>
      </c>
      <c r="F19" s="4">
        <f t="shared" si="3"/>
        <v>42133</v>
      </c>
      <c r="G19" s="4">
        <f t="shared" si="3"/>
        <v>42134</v>
      </c>
      <c r="H19" s="1"/>
      <c r="I19" s="3">
        <f>O18+1</f>
        <v>42156</v>
      </c>
      <c r="J19" s="3">
        <f t="shared" si="4"/>
        <v>42157</v>
      </c>
      <c r="K19" s="3">
        <f t="shared" si="4"/>
        <v>42158</v>
      </c>
      <c r="L19" s="3">
        <f t="shared" si="4"/>
        <v>42159</v>
      </c>
      <c r="M19" s="3">
        <f t="shared" si="4"/>
        <v>42160</v>
      </c>
      <c r="N19" s="4">
        <f t="shared" si="4"/>
        <v>42161</v>
      </c>
      <c r="O19" s="4">
        <f t="shared" si="4"/>
        <v>42162</v>
      </c>
      <c r="P19" s="1"/>
      <c r="Q19" s="3">
        <f>W18+1</f>
        <v>42191</v>
      </c>
      <c r="R19" s="3">
        <f t="shared" si="5"/>
        <v>42192</v>
      </c>
      <c r="S19" s="3">
        <f t="shared" si="5"/>
        <v>42193</v>
      </c>
      <c r="T19" s="3">
        <f t="shared" si="5"/>
        <v>42194</v>
      </c>
      <c r="U19" s="3">
        <f t="shared" si="5"/>
        <v>42195</v>
      </c>
      <c r="V19" s="4">
        <f t="shared" si="5"/>
        <v>42196</v>
      </c>
      <c r="W19" s="4">
        <f t="shared" si="5"/>
        <v>42197</v>
      </c>
      <c r="X19" s="1"/>
    </row>
    <row r="20" spans="1:24" x14ac:dyDescent="0.25">
      <c r="A20" s="1"/>
      <c r="B20" s="1"/>
      <c r="C20" s="1"/>
      <c r="D20" s="1"/>
      <c r="E20" s="1"/>
      <c r="F20" s="1"/>
      <c r="G20" s="1"/>
      <c r="H20" s="1"/>
      <c r="I20" s="1"/>
      <c r="J20" s="1"/>
      <c r="K20" s="1"/>
      <c r="L20" s="1"/>
      <c r="M20" s="1"/>
      <c r="N20" s="1"/>
      <c r="O20" s="1"/>
      <c r="P20" s="1"/>
      <c r="Q20" s="1"/>
      <c r="R20" s="1"/>
      <c r="S20" s="1"/>
      <c r="T20" s="1"/>
      <c r="U20" s="1"/>
      <c r="V20" s="1"/>
      <c r="W20" s="1"/>
      <c r="X20" s="1"/>
    </row>
    <row r="21" spans="1:24" x14ac:dyDescent="0.25">
      <c r="A21" s="368" t="s">
        <v>166</v>
      </c>
      <c r="B21" s="368"/>
      <c r="C21" s="368"/>
      <c r="D21" s="368"/>
      <c r="E21" s="368"/>
      <c r="F21" s="368"/>
      <c r="G21" s="368"/>
      <c r="H21" s="1"/>
      <c r="I21" s="368" t="s">
        <v>167</v>
      </c>
      <c r="J21" s="368"/>
      <c r="K21" s="368"/>
      <c r="L21" s="368"/>
      <c r="M21" s="368"/>
      <c r="N21" s="368"/>
      <c r="O21" s="368"/>
      <c r="P21" s="1"/>
      <c r="Q21" s="368" t="s">
        <v>168</v>
      </c>
      <c r="R21" s="368"/>
      <c r="S21" s="368"/>
      <c r="T21" s="368"/>
      <c r="U21" s="368"/>
      <c r="V21" s="368"/>
      <c r="W21" s="368"/>
      <c r="X21" s="1"/>
    </row>
    <row r="22" spans="1:24" x14ac:dyDescent="0.25">
      <c r="A22" s="1" t="s">
        <v>156</v>
      </c>
      <c r="B22" s="1" t="s">
        <v>157</v>
      </c>
      <c r="C22" s="1" t="s">
        <v>158</v>
      </c>
      <c r="D22" s="1" t="s">
        <v>159</v>
      </c>
      <c r="E22" s="1" t="s">
        <v>160</v>
      </c>
      <c r="F22" s="2" t="s">
        <v>161</v>
      </c>
      <c r="G22" s="2" t="s">
        <v>162</v>
      </c>
      <c r="H22" s="1"/>
      <c r="I22" s="1" t="s">
        <v>156</v>
      </c>
      <c r="J22" s="1" t="s">
        <v>157</v>
      </c>
      <c r="K22" s="1" t="s">
        <v>158</v>
      </c>
      <c r="L22" s="1" t="s">
        <v>159</v>
      </c>
      <c r="M22" s="1" t="s">
        <v>160</v>
      </c>
      <c r="N22" s="2" t="s">
        <v>161</v>
      </c>
      <c r="O22" s="2" t="s">
        <v>162</v>
      </c>
      <c r="P22" s="1"/>
      <c r="Q22" s="1" t="s">
        <v>156</v>
      </c>
      <c r="R22" s="1" t="s">
        <v>157</v>
      </c>
      <c r="S22" s="1" t="s">
        <v>158</v>
      </c>
      <c r="T22" s="1" t="s">
        <v>159</v>
      </c>
      <c r="U22" s="1" t="s">
        <v>160</v>
      </c>
      <c r="V22" s="2" t="s">
        <v>161</v>
      </c>
      <c r="W22" s="2" t="s">
        <v>162</v>
      </c>
      <c r="X22" s="1"/>
    </row>
    <row r="23" spans="1:24" x14ac:dyDescent="0.25">
      <c r="A23" s="3">
        <f>DATEVALUE(CONCATENATE("01.07.", $A$1))-WEEKDAY(DATEVALUE(CONCATENATE("01.07.", $A$1)),3)</f>
        <v>42184</v>
      </c>
      <c r="B23" s="3">
        <f t="shared" ref="B23:G28" si="6">A23+1</f>
        <v>42185</v>
      </c>
      <c r="C23" s="3">
        <f t="shared" si="6"/>
        <v>42186</v>
      </c>
      <c r="D23" s="3">
        <f t="shared" si="6"/>
        <v>42187</v>
      </c>
      <c r="E23" s="3">
        <f t="shared" si="6"/>
        <v>42188</v>
      </c>
      <c r="F23" s="4">
        <f t="shared" si="6"/>
        <v>42189</v>
      </c>
      <c r="G23" s="4">
        <f t="shared" si="6"/>
        <v>42190</v>
      </c>
      <c r="H23" s="1"/>
      <c r="I23" s="3">
        <f>DATEVALUE(CONCATENATE("01.08.", $A$1))-WEEKDAY(DATEVALUE(CONCATENATE("01.08.", $A$1)),3)</f>
        <v>42212</v>
      </c>
      <c r="J23" s="3">
        <f t="shared" ref="J23:O28" si="7">I23+1</f>
        <v>42213</v>
      </c>
      <c r="K23" s="3">
        <f t="shared" si="7"/>
        <v>42214</v>
      </c>
      <c r="L23" s="3">
        <f t="shared" si="7"/>
        <v>42215</v>
      </c>
      <c r="M23" s="3">
        <f t="shared" si="7"/>
        <v>42216</v>
      </c>
      <c r="N23" s="4">
        <f t="shared" si="7"/>
        <v>42217</v>
      </c>
      <c r="O23" s="4">
        <f t="shared" si="7"/>
        <v>42218</v>
      </c>
      <c r="P23" s="1"/>
      <c r="Q23" s="3">
        <f>DATEVALUE(CONCATENATE("01.09.", $A$1))-WEEKDAY(DATEVALUE(CONCATENATE("01.09.", $A$1)),3)</f>
        <v>42247</v>
      </c>
      <c r="R23" s="3">
        <f t="shared" ref="R23:W28" si="8">Q23+1</f>
        <v>42248</v>
      </c>
      <c r="S23" s="3">
        <f t="shared" si="8"/>
        <v>42249</v>
      </c>
      <c r="T23" s="3">
        <f t="shared" si="8"/>
        <v>42250</v>
      </c>
      <c r="U23" s="3">
        <f t="shared" si="8"/>
        <v>42251</v>
      </c>
      <c r="V23" s="4">
        <f t="shared" si="8"/>
        <v>42252</v>
      </c>
      <c r="W23" s="4">
        <f t="shared" si="8"/>
        <v>42253</v>
      </c>
      <c r="X23" s="1"/>
    </row>
    <row r="24" spans="1:24" x14ac:dyDescent="0.25">
      <c r="A24" s="3">
        <f>G23+1</f>
        <v>42191</v>
      </c>
      <c r="B24" s="3">
        <f t="shared" si="6"/>
        <v>42192</v>
      </c>
      <c r="C24" s="3">
        <f t="shared" si="6"/>
        <v>42193</v>
      </c>
      <c r="D24" s="3">
        <f t="shared" si="6"/>
        <v>42194</v>
      </c>
      <c r="E24" s="3">
        <f t="shared" si="6"/>
        <v>42195</v>
      </c>
      <c r="F24" s="4">
        <f t="shared" si="6"/>
        <v>42196</v>
      </c>
      <c r="G24" s="4">
        <f t="shared" si="6"/>
        <v>42197</v>
      </c>
      <c r="H24" s="1"/>
      <c r="I24" s="3">
        <f>O23+1</f>
        <v>42219</v>
      </c>
      <c r="J24" s="3">
        <f t="shared" si="7"/>
        <v>42220</v>
      </c>
      <c r="K24" s="3">
        <f t="shared" si="7"/>
        <v>42221</v>
      </c>
      <c r="L24" s="3">
        <f t="shared" si="7"/>
        <v>42222</v>
      </c>
      <c r="M24" s="3">
        <f t="shared" si="7"/>
        <v>42223</v>
      </c>
      <c r="N24" s="4">
        <f t="shared" si="7"/>
        <v>42224</v>
      </c>
      <c r="O24" s="4">
        <f t="shared" si="7"/>
        <v>42225</v>
      </c>
      <c r="P24" s="1"/>
      <c r="Q24" s="3">
        <f>W23+1</f>
        <v>42254</v>
      </c>
      <c r="R24" s="3">
        <f t="shared" si="8"/>
        <v>42255</v>
      </c>
      <c r="S24" s="3">
        <f t="shared" si="8"/>
        <v>42256</v>
      </c>
      <c r="T24" s="3">
        <f t="shared" si="8"/>
        <v>42257</v>
      </c>
      <c r="U24" s="3">
        <f t="shared" si="8"/>
        <v>42258</v>
      </c>
      <c r="V24" s="4">
        <f t="shared" si="8"/>
        <v>42259</v>
      </c>
      <c r="W24" s="4">
        <f t="shared" si="8"/>
        <v>42260</v>
      </c>
      <c r="X24" s="1"/>
    </row>
    <row r="25" spans="1:24" x14ac:dyDescent="0.25">
      <c r="A25" s="3">
        <f>G24+1</f>
        <v>42198</v>
      </c>
      <c r="B25" s="3">
        <f t="shared" si="6"/>
        <v>42199</v>
      </c>
      <c r="C25" s="3">
        <f t="shared" si="6"/>
        <v>42200</v>
      </c>
      <c r="D25" s="3">
        <f t="shared" si="6"/>
        <v>42201</v>
      </c>
      <c r="E25" s="3">
        <f t="shared" si="6"/>
        <v>42202</v>
      </c>
      <c r="F25" s="4">
        <f t="shared" si="6"/>
        <v>42203</v>
      </c>
      <c r="G25" s="4">
        <f t="shared" si="6"/>
        <v>42204</v>
      </c>
      <c r="H25" s="1"/>
      <c r="I25" s="3">
        <f>O24+1</f>
        <v>42226</v>
      </c>
      <c r="J25" s="3">
        <f t="shared" si="7"/>
        <v>42227</v>
      </c>
      <c r="K25" s="3">
        <f t="shared" si="7"/>
        <v>42228</v>
      </c>
      <c r="L25" s="3">
        <f t="shared" si="7"/>
        <v>42229</v>
      </c>
      <c r="M25" s="3">
        <f t="shared" si="7"/>
        <v>42230</v>
      </c>
      <c r="N25" s="4">
        <f t="shared" si="7"/>
        <v>42231</v>
      </c>
      <c r="O25" s="4">
        <f t="shared" si="7"/>
        <v>42232</v>
      </c>
      <c r="P25" s="1"/>
      <c r="Q25" s="3">
        <f>W24+1</f>
        <v>42261</v>
      </c>
      <c r="R25" s="3">
        <f t="shared" si="8"/>
        <v>42262</v>
      </c>
      <c r="S25" s="3">
        <f t="shared" si="8"/>
        <v>42263</v>
      </c>
      <c r="T25" s="3">
        <f t="shared" si="8"/>
        <v>42264</v>
      </c>
      <c r="U25" s="3">
        <f t="shared" si="8"/>
        <v>42265</v>
      </c>
      <c r="V25" s="4">
        <f t="shared" si="8"/>
        <v>42266</v>
      </c>
      <c r="W25" s="4">
        <f t="shared" si="8"/>
        <v>42267</v>
      </c>
      <c r="X25" s="1"/>
    </row>
    <row r="26" spans="1:24" x14ac:dyDescent="0.25">
      <c r="A26" s="3">
        <f>G25+1</f>
        <v>42205</v>
      </c>
      <c r="B26" s="3">
        <f t="shared" si="6"/>
        <v>42206</v>
      </c>
      <c r="C26" s="3">
        <f t="shared" si="6"/>
        <v>42207</v>
      </c>
      <c r="D26" s="3">
        <f t="shared" si="6"/>
        <v>42208</v>
      </c>
      <c r="E26" s="3">
        <f t="shared" si="6"/>
        <v>42209</v>
      </c>
      <c r="F26" s="4">
        <f t="shared" si="6"/>
        <v>42210</v>
      </c>
      <c r="G26" s="4">
        <f t="shared" si="6"/>
        <v>42211</v>
      </c>
      <c r="H26" s="1"/>
      <c r="I26" s="3">
        <f>O25+1</f>
        <v>42233</v>
      </c>
      <c r="J26" s="3">
        <f t="shared" si="7"/>
        <v>42234</v>
      </c>
      <c r="K26" s="3">
        <f t="shared" si="7"/>
        <v>42235</v>
      </c>
      <c r="L26" s="3">
        <f t="shared" si="7"/>
        <v>42236</v>
      </c>
      <c r="M26" s="3">
        <f t="shared" si="7"/>
        <v>42237</v>
      </c>
      <c r="N26" s="4">
        <f t="shared" si="7"/>
        <v>42238</v>
      </c>
      <c r="O26" s="4">
        <f t="shared" si="7"/>
        <v>42239</v>
      </c>
      <c r="P26" s="1"/>
      <c r="Q26" s="3">
        <f>W25+1</f>
        <v>42268</v>
      </c>
      <c r="R26" s="3">
        <f t="shared" si="8"/>
        <v>42269</v>
      </c>
      <c r="S26" s="3">
        <f t="shared" si="8"/>
        <v>42270</v>
      </c>
      <c r="T26" s="3">
        <f t="shared" si="8"/>
        <v>42271</v>
      </c>
      <c r="U26" s="3">
        <f t="shared" si="8"/>
        <v>42272</v>
      </c>
      <c r="V26" s="4">
        <f t="shared" si="8"/>
        <v>42273</v>
      </c>
      <c r="W26" s="4">
        <f t="shared" si="8"/>
        <v>42274</v>
      </c>
      <c r="X26" s="1"/>
    </row>
    <row r="27" spans="1:24" x14ac:dyDescent="0.25">
      <c r="A27" s="3">
        <f>G26+1</f>
        <v>42212</v>
      </c>
      <c r="B27" s="3">
        <f t="shared" si="6"/>
        <v>42213</v>
      </c>
      <c r="C27" s="3">
        <f t="shared" si="6"/>
        <v>42214</v>
      </c>
      <c r="D27" s="3">
        <f t="shared" si="6"/>
        <v>42215</v>
      </c>
      <c r="E27" s="3">
        <f t="shared" si="6"/>
        <v>42216</v>
      </c>
      <c r="F27" s="4">
        <f t="shared" si="6"/>
        <v>42217</v>
      </c>
      <c r="G27" s="4">
        <f t="shared" si="6"/>
        <v>42218</v>
      </c>
      <c r="H27" s="1"/>
      <c r="I27" s="3">
        <f>O26+1</f>
        <v>42240</v>
      </c>
      <c r="J27" s="3">
        <f t="shared" si="7"/>
        <v>42241</v>
      </c>
      <c r="K27" s="3">
        <f t="shared" si="7"/>
        <v>42242</v>
      </c>
      <c r="L27" s="3">
        <f t="shared" si="7"/>
        <v>42243</v>
      </c>
      <c r="M27" s="3">
        <f t="shared" si="7"/>
        <v>42244</v>
      </c>
      <c r="N27" s="4">
        <f t="shared" si="7"/>
        <v>42245</v>
      </c>
      <c r="O27" s="4">
        <f t="shared" si="7"/>
        <v>42246</v>
      </c>
      <c r="P27" s="1"/>
      <c r="Q27" s="3">
        <f>W26+1</f>
        <v>42275</v>
      </c>
      <c r="R27" s="3">
        <f t="shared" si="8"/>
        <v>42276</v>
      </c>
      <c r="S27" s="3">
        <f t="shared" si="8"/>
        <v>42277</v>
      </c>
      <c r="T27" s="3">
        <f t="shared" si="8"/>
        <v>42278</v>
      </c>
      <c r="U27" s="3">
        <f t="shared" si="8"/>
        <v>42279</v>
      </c>
      <c r="V27" s="4">
        <f t="shared" si="8"/>
        <v>42280</v>
      </c>
      <c r="W27" s="4">
        <f t="shared" si="8"/>
        <v>42281</v>
      </c>
      <c r="X27" s="1"/>
    </row>
    <row r="28" spans="1:24" x14ac:dyDescent="0.25">
      <c r="A28" s="3">
        <f>G27+1</f>
        <v>42219</v>
      </c>
      <c r="B28" s="3">
        <f t="shared" si="6"/>
        <v>42220</v>
      </c>
      <c r="C28" s="3">
        <f t="shared" si="6"/>
        <v>42221</v>
      </c>
      <c r="D28" s="3">
        <f t="shared" si="6"/>
        <v>42222</v>
      </c>
      <c r="E28" s="3">
        <f t="shared" si="6"/>
        <v>42223</v>
      </c>
      <c r="F28" s="4">
        <f t="shared" si="6"/>
        <v>42224</v>
      </c>
      <c r="G28" s="4">
        <f t="shared" si="6"/>
        <v>42225</v>
      </c>
      <c r="H28" s="1"/>
      <c r="I28" s="3">
        <f>O27+1</f>
        <v>42247</v>
      </c>
      <c r="J28" s="3">
        <f t="shared" si="7"/>
        <v>42248</v>
      </c>
      <c r="K28" s="3">
        <f t="shared" si="7"/>
        <v>42249</v>
      </c>
      <c r="L28" s="3">
        <f t="shared" si="7"/>
        <v>42250</v>
      </c>
      <c r="M28" s="3">
        <f t="shared" si="7"/>
        <v>42251</v>
      </c>
      <c r="N28" s="4">
        <f t="shared" si="7"/>
        <v>42252</v>
      </c>
      <c r="O28" s="4">
        <f t="shared" si="7"/>
        <v>42253</v>
      </c>
      <c r="P28" s="1"/>
      <c r="Q28" s="3">
        <f>W27+1</f>
        <v>42282</v>
      </c>
      <c r="R28" s="3">
        <f t="shared" si="8"/>
        <v>42283</v>
      </c>
      <c r="S28" s="3">
        <f t="shared" si="8"/>
        <v>42284</v>
      </c>
      <c r="T28" s="3">
        <f t="shared" si="8"/>
        <v>42285</v>
      </c>
      <c r="U28" s="3">
        <f t="shared" si="8"/>
        <v>42286</v>
      </c>
      <c r="V28" s="4">
        <f t="shared" si="8"/>
        <v>42287</v>
      </c>
      <c r="W28" s="4">
        <f t="shared" si="8"/>
        <v>42288</v>
      </c>
      <c r="X28" s="1"/>
    </row>
    <row r="29" spans="1:24" x14ac:dyDescent="0.25">
      <c r="A29" s="1"/>
      <c r="B29" s="1"/>
      <c r="C29" s="1"/>
      <c r="D29" s="1"/>
      <c r="E29" s="1"/>
      <c r="F29" s="1"/>
      <c r="G29" s="1"/>
      <c r="H29" s="1"/>
      <c r="I29" s="1"/>
      <c r="J29" s="1"/>
      <c r="K29" s="1"/>
      <c r="L29" s="1"/>
      <c r="M29" s="1"/>
      <c r="N29" s="1"/>
      <c r="O29" s="1"/>
      <c r="P29" s="1"/>
      <c r="Q29" s="1"/>
      <c r="R29" s="1"/>
      <c r="S29" s="1"/>
      <c r="T29" s="1"/>
      <c r="U29" s="1"/>
      <c r="V29" s="1"/>
      <c r="W29" s="1"/>
      <c r="X29" s="1"/>
    </row>
    <row r="30" spans="1:24" x14ac:dyDescent="0.25">
      <c r="A30" s="368" t="s">
        <v>169</v>
      </c>
      <c r="B30" s="368"/>
      <c r="C30" s="368"/>
      <c r="D30" s="368"/>
      <c r="E30" s="368"/>
      <c r="F30" s="368"/>
      <c r="G30" s="368"/>
      <c r="H30" s="1"/>
      <c r="I30" s="368" t="s">
        <v>170</v>
      </c>
      <c r="J30" s="368"/>
      <c r="K30" s="368"/>
      <c r="L30" s="368"/>
      <c r="M30" s="368"/>
      <c r="N30" s="368"/>
      <c r="O30" s="368"/>
      <c r="P30" s="1"/>
      <c r="Q30" s="368" t="s">
        <v>171</v>
      </c>
      <c r="R30" s="368"/>
      <c r="S30" s="368"/>
      <c r="T30" s="368"/>
      <c r="U30" s="368"/>
      <c r="V30" s="368"/>
      <c r="W30" s="368"/>
      <c r="X30" s="1"/>
    </row>
    <row r="31" spans="1:24" x14ac:dyDescent="0.25">
      <c r="A31" s="1" t="s">
        <v>156</v>
      </c>
      <c r="B31" s="1" t="s">
        <v>157</v>
      </c>
      <c r="C31" s="1" t="s">
        <v>158</v>
      </c>
      <c r="D31" s="1" t="s">
        <v>159</v>
      </c>
      <c r="E31" s="1" t="s">
        <v>160</v>
      </c>
      <c r="F31" s="1" t="s">
        <v>161</v>
      </c>
      <c r="G31" s="1" t="s">
        <v>162</v>
      </c>
      <c r="H31" s="1"/>
      <c r="I31" s="1" t="s">
        <v>156</v>
      </c>
      <c r="J31" s="1" t="s">
        <v>157</v>
      </c>
      <c r="K31" s="1" t="s">
        <v>158</v>
      </c>
      <c r="L31" s="1" t="s">
        <v>159</v>
      </c>
      <c r="M31" s="1" t="s">
        <v>160</v>
      </c>
      <c r="N31" s="1" t="s">
        <v>161</v>
      </c>
      <c r="O31" s="1" t="s">
        <v>162</v>
      </c>
      <c r="P31" s="1"/>
      <c r="Q31" s="1" t="s">
        <v>156</v>
      </c>
      <c r="R31" s="1" t="s">
        <v>157</v>
      </c>
      <c r="S31" s="1" t="s">
        <v>158</v>
      </c>
      <c r="T31" s="1" t="s">
        <v>159</v>
      </c>
      <c r="U31" s="1" t="s">
        <v>160</v>
      </c>
      <c r="V31" s="2" t="s">
        <v>161</v>
      </c>
      <c r="W31" s="2" t="s">
        <v>162</v>
      </c>
      <c r="X31" s="1"/>
    </row>
    <row r="32" spans="1:24" x14ac:dyDescent="0.25">
      <c r="A32" s="3">
        <f>DATEVALUE(CONCATENATE("01.10.", $A$1))-WEEKDAY(DATEVALUE(CONCATENATE("01.10.", $A$1)),3)</f>
        <v>42275</v>
      </c>
      <c r="B32" s="3">
        <f t="shared" ref="B32:G37" si="9">A32+1</f>
        <v>42276</v>
      </c>
      <c r="C32" s="3">
        <f t="shared" si="9"/>
        <v>42277</v>
      </c>
      <c r="D32" s="3">
        <f t="shared" si="9"/>
        <v>42278</v>
      </c>
      <c r="E32" s="3">
        <f t="shared" si="9"/>
        <v>42279</v>
      </c>
      <c r="F32" s="4">
        <f t="shared" si="9"/>
        <v>42280</v>
      </c>
      <c r="G32" s="4">
        <f t="shared" si="9"/>
        <v>42281</v>
      </c>
      <c r="H32" s="1"/>
      <c r="I32" s="3">
        <f>DATEVALUE(CONCATENATE("01.11.", $A$1))-WEEKDAY(DATEVALUE(CONCATENATE("01.11.", $A$1)),3)</f>
        <v>42303</v>
      </c>
      <c r="J32" s="3">
        <f t="shared" ref="J32:O37" si="10">I32+1</f>
        <v>42304</v>
      </c>
      <c r="K32" s="3">
        <f t="shared" si="10"/>
        <v>42305</v>
      </c>
      <c r="L32" s="3">
        <f t="shared" si="10"/>
        <v>42306</v>
      </c>
      <c r="M32" s="3">
        <f t="shared" si="10"/>
        <v>42307</v>
      </c>
      <c r="N32" s="4">
        <f t="shared" si="10"/>
        <v>42308</v>
      </c>
      <c r="O32" s="4">
        <f t="shared" si="10"/>
        <v>42309</v>
      </c>
      <c r="P32" s="1"/>
      <c r="Q32" s="3">
        <f>DATEVALUE(CONCATENATE("01.12.", $A$1))-WEEKDAY(DATEVALUE(CONCATENATE("01.12.", $A$1)),3)</f>
        <v>42338</v>
      </c>
      <c r="R32" s="3">
        <f t="shared" ref="R32:W37" si="11">Q32+1</f>
        <v>42339</v>
      </c>
      <c r="S32" s="3">
        <f t="shared" si="11"/>
        <v>42340</v>
      </c>
      <c r="T32" s="3">
        <f t="shared" si="11"/>
        <v>42341</v>
      </c>
      <c r="U32" s="3">
        <f t="shared" si="11"/>
        <v>42342</v>
      </c>
      <c r="V32" s="4">
        <f t="shared" si="11"/>
        <v>42343</v>
      </c>
      <c r="W32" s="4">
        <f t="shared" si="11"/>
        <v>42344</v>
      </c>
      <c r="X32" s="1"/>
    </row>
    <row r="33" spans="1:24" x14ac:dyDescent="0.25">
      <c r="A33" s="3">
        <f>G32+1</f>
        <v>42282</v>
      </c>
      <c r="B33" s="3">
        <f t="shared" si="9"/>
        <v>42283</v>
      </c>
      <c r="C33" s="3">
        <f t="shared" si="9"/>
        <v>42284</v>
      </c>
      <c r="D33" s="3">
        <f t="shared" si="9"/>
        <v>42285</v>
      </c>
      <c r="E33" s="3">
        <f t="shared" si="9"/>
        <v>42286</v>
      </c>
      <c r="F33" s="4">
        <f t="shared" si="9"/>
        <v>42287</v>
      </c>
      <c r="G33" s="4">
        <f t="shared" si="9"/>
        <v>42288</v>
      </c>
      <c r="H33" s="1"/>
      <c r="I33" s="3">
        <f>O32+1</f>
        <v>42310</v>
      </c>
      <c r="J33" s="3">
        <f t="shared" si="10"/>
        <v>42311</v>
      </c>
      <c r="K33" s="3">
        <f t="shared" si="10"/>
        <v>42312</v>
      </c>
      <c r="L33" s="3">
        <f t="shared" si="10"/>
        <v>42313</v>
      </c>
      <c r="M33" s="3">
        <f t="shared" si="10"/>
        <v>42314</v>
      </c>
      <c r="N33" s="4">
        <f t="shared" si="10"/>
        <v>42315</v>
      </c>
      <c r="O33" s="4">
        <f t="shared" si="10"/>
        <v>42316</v>
      </c>
      <c r="P33" s="1"/>
      <c r="Q33" s="3">
        <f>W32+1</f>
        <v>42345</v>
      </c>
      <c r="R33" s="3">
        <f t="shared" si="11"/>
        <v>42346</v>
      </c>
      <c r="S33" s="3">
        <f t="shared" si="11"/>
        <v>42347</v>
      </c>
      <c r="T33" s="3">
        <f t="shared" si="11"/>
        <v>42348</v>
      </c>
      <c r="U33" s="3">
        <f t="shared" si="11"/>
        <v>42349</v>
      </c>
      <c r="V33" s="4">
        <f t="shared" si="11"/>
        <v>42350</v>
      </c>
      <c r="W33" s="4">
        <f t="shared" si="11"/>
        <v>42351</v>
      </c>
      <c r="X33" s="1"/>
    </row>
    <row r="34" spans="1:24" x14ac:dyDescent="0.25">
      <c r="A34" s="3">
        <f>G33+1</f>
        <v>42289</v>
      </c>
      <c r="B34" s="3">
        <f t="shared" si="9"/>
        <v>42290</v>
      </c>
      <c r="C34" s="3">
        <f t="shared" si="9"/>
        <v>42291</v>
      </c>
      <c r="D34" s="3">
        <f t="shared" si="9"/>
        <v>42292</v>
      </c>
      <c r="E34" s="3">
        <f t="shared" si="9"/>
        <v>42293</v>
      </c>
      <c r="F34" s="4">
        <f t="shared" si="9"/>
        <v>42294</v>
      </c>
      <c r="G34" s="4">
        <f t="shared" si="9"/>
        <v>42295</v>
      </c>
      <c r="H34" s="1"/>
      <c r="I34" s="3">
        <f>O33+1</f>
        <v>42317</v>
      </c>
      <c r="J34" s="3">
        <f t="shared" si="10"/>
        <v>42318</v>
      </c>
      <c r="K34" s="3">
        <f t="shared" si="10"/>
        <v>42319</v>
      </c>
      <c r="L34" s="3">
        <f t="shared" si="10"/>
        <v>42320</v>
      </c>
      <c r="M34" s="3">
        <f t="shared" si="10"/>
        <v>42321</v>
      </c>
      <c r="N34" s="4">
        <f t="shared" si="10"/>
        <v>42322</v>
      </c>
      <c r="O34" s="4">
        <f t="shared" si="10"/>
        <v>42323</v>
      </c>
      <c r="P34" s="1"/>
      <c r="Q34" s="3">
        <f>W33+1</f>
        <v>42352</v>
      </c>
      <c r="R34" s="3">
        <f t="shared" si="11"/>
        <v>42353</v>
      </c>
      <c r="S34" s="3">
        <f t="shared" si="11"/>
        <v>42354</v>
      </c>
      <c r="T34" s="3">
        <f t="shared" si="11"/>
        <v>42355</v>
      </c>
      <c r="U34" s="3">
        <f t="shared" si="11"/>
        <v>42356</v>
      </c>
      <c r="V34" s="4">
        <f t="shared" si="11"/>
        <v>42357</v>
      </c>
      <c r="W34" s="4">
        <f t="shared" si="11"/>
        <v>42358</v>
      </c>
      <c r="X34" s="1"/>
    </row>
    <row r="35" spans="1:24" x14ac:dyDescent="0.25">
      <c r="A35" s="3">
        <f>G34+1</f>
        <v>42296</v>
      </c>
      <c r="B35" s="3">
        <f t="shared" si="9"/>
        <v>42297</v>
      </c>
      <c r="C35" s="3">
        <f t="shared" si="9"/>
        <v>42298</v>
      </c>
      <c r="D35" s="3">
        <f t="shared" si="9"/>
        <v>42299</v>
      </c>
      <c r="E35" s="3">
        <f t="shared" si="9"/>
        <v>42300</v>
      </c>
      <c r="F35" s="4">
        <f t="shared" si="9"/>
        <v>42301</v>
      </c>
      <c r="G35" s="4">
        <f t="shared" si="9"/>
        <v>42302</v>
      </c>
      <c r="H35" s="1"/>
      <c r="I35" s="3">
        <f>O34+1</f>
        <v>42324</v>
      </c>
      <c r="J35" s="3">
        <f t="shared" si="10"/>
        <v>42325</v>
      </c>
      <c r="K35" s="3">
        <f t="shared" si="10"/>
        <v>42326</v>
      </c>
      <c r="L35" s="3">
        <f t="shared" si="10"/>
        <v>42327</v>
      </c>
      <c r="M35" s="3">
        <f t="shared" si="10"/>
        <v>42328</v>
      </c>
      <c r="N35" s="4">
        <f t="shared" si="10"/>
        <v>42329</v>
      </c>
      <c r="O35" s="4">
        <f t="shared" si="10"/>
        <v>42330</v>
      </c>
      <c r="P35" s="1"/>
      <c r="Q35" s="3">
        <f>W34+1</f>
        <v>42359</v>
      </c>
      <c r="R35" s="3">
        <f t="shared" si="11"/>
        <v>42360</v>
      </c>
      <c r="S35" s="3">
        <f t="shared" si="11"/>
        <v>42361</v>
      </c>
      <c r="T35" s="3">
        <f t="shared" si="11"/>
        <v>42362</v>
      </c>
      <c r="U35" s="3">
        <f t="shared" si="11"/>
        <v>42363</v>
      </c>
      <c r="V35" s="4">
        <f t="shared" si="11"/>
        <v>42364</v>
      </c>
      <c r="W35" s="4">
        <f t="shared" si="11"/>
        <v>42365</v>
      </c>
      <c r="X35" s="1"/>
    </row>
    <row r="36" spans="1:24" x14ac:dyDescent="0.25">
      <c r="A36" s="3">
        <f>G35+1</f>
        <v>42303</v>
      </c>
      <c r="B36" s="3">
        <f t="shared" si="9"/>
        <v>42304</v>
      </c>
      <c r="C36" s="3">
        <f t="shared" si="9"/>
        <v>42305</v>
      </c>
      <c r="D36" s="3">
        <f t="shared" si="9"/>
        <v>42306</v>
      </c>
      <c r="E36" s="3">
        <f t="shared" si="9"/>
        <v>42307</v>
      </c>
      <c r="F36" s="4">
        <f t="shared" si="9"/>
        <v>42308</v>
      </c>
      <c r="G36" s="4">
        <f t="shared" si="9"/>
        <v>42309</v>
      </c>
      <c r="H36" s="1"/>
      <c r="I36" s="3">
        <f>O35+1</f>
        <v>42331</v>
      </c>
      <c r="J36" s="3">
        <f t="shared" si="10"/>
        <v>42332</v>
      </c>
      <c r="K36" s="3">
        <f t="shared" si="10"/>
        <v>42333</v>
      </c>
      <c r="L36" s="3">
        <f t="shared" si="10"/>
        <v>42334</v>
      </c>
      <c r="M36" s="3">
        <f t="shared" si="10"/>
        <v>42335</v>
      </c>
      <c r="N36" s="4">
        <f t="shared" si="10"/>
        <v>42336</v>
      </c>
      <c r="O36" s="4">
        <f t="shared" si="10"/>
        <v>42337</v>
      </c>
      <c r="P36" s="1"/>
      <c r="Q36" s="3">
        <f>W35+1</f>
        <v>42366</v>
      </c>
      <c r="R36" s="3">
        <f t="shared" si="11"/>
        <v>42367</v>
      </c>
      <c r="S36" s="3">
        <f t="shared" si="11"/>
        <v>42368</v>
      </c>
      <c r="T36" s="3">
        <f t="shared" si="11"/>
        <v>42369</v>
      </c>
      <c r="U36" s="3">
        <f t="shared" si="11"/>
        <v>42370</v>
      </c>
      <c r="V36" s="4">
        <f t="shared" si="11"/>
        <v>42371</v>
      </c>
      <c r="W36" s="4">
        <f t="shared" si="11"/>
        <v>42372</v>
      </c>
      <c r="X36" s="1"/>
    </row>
    <row r="37" spans="1:24" x14ac:dyDescent="0.25">
      <c r="A37" s="3">
        <f>G36+1</f>
        <v>42310</v>
      </c>
      <c r="B37" s="3">
        <f t="shared" si="9"/>
        <v>42311</v>
      </c>
      <c r="C37" s="3">
        <f t="shared" si="9"/>
        <v>42312</v>
      </c>
      <c r="D37" s="3">
        <f t="shared" si="9"/>
        <v>42313</v>
      </c>
      <c r="E37" s="3">
        <f t="shared" si="9"/>
        <v>42314</v>
      </c>
      <c r="F37" s="4">
        <f t="shared" si="9"/>
        <v>42315</v>
      </c>
      <c r="G37" s="4">
        <f t="shared" si="9"/>
        <v>42316</v>
      </c>
      <c r="H37" s="1"/>
      <c r="I37" s="3">
        <f>O36+1</f>
        <v>42338</v>
      </c>
      <c r="J37" s="3">
        <f t="shared" si="10"/>
        <v>42339</v>
      </c>
      <c r="K37" s="3">
        <f t="shared" si="10"/>
        <v>42340</v>
      </c>
      <c r="L37" s="3">
        <f t="shared" si="10"/>
        <v>42341</v>
      </c>
      <c r="M37" s="3">
        <f t="shared" si="10"/>
        <v>42342</v>
      </c>
      <c r="N37" s="4">
        <f t="shared" si="10"/>
        <v>42343</v>
      </c>
      <c r="O37" s="4">
        <f t="shared" si="10"/>
        <v>42344</v>
      </c>
      <c r="P37" s="1"/>
      <c r="Q37" s="3">
        <f>W36+1</f>
        <v>42373</v>
      </c>
      <c r="R37" s="3">
        <f t="shared" si="11"/>
        <v>42374</v>
      </c>
      <c r="S37" s="3">
        <f t="shared" si="11"/>
        <v>42375</v>
      </c>
      <c r="T37" s="3">
        <f t="shared" si="11"/>
        <v>42376</v>
      </c>
      <c r="U37" s="3">
        <f t="shared" si="11"/>
        <v>42377</v>
      </c>
      <c r="V37" s="4">
        <f t="shared" si="11"/>
        <v>42378</v>
      </c>
      <c r="W37" s="4">
        <f t="shared" si="11"/>
        <v>42379</v>
      </c>
      <c r="X37" s="1"/>
    </row>
  </sheetData>
  <mergeCells count="13">
    <mergeCell ref="A1:W1"/>
    <mergeCell ref="A3:G3"/>
    <mergeCell ref="I3:O3"/>
    <mergeCell ref="Q3:W3"/>
    <mergeCell ref="A30:G30"/>
    <mergeCell ref="I30:O30"/>
    <mergeCell ref="Q30:W30"/>
    <mergeCell ref="A12:G12"/>
    <mergeCell ref="I12:O12"/>
    <mergeCell ref="Q12:W12"/>
    <mergeCell ref="A21:G21"/>
    <mergeCell ref="I21:O21"/>
    <mergeCell ref="Q21:W21"/>
  </mergeCells>
  <phoneticPr fontId="7" type="noConversion"/>
  <conditionalFormatting sqref="A5:G10">
    <cfRule type="cellIs" dxfId="47" priority="23" stopIfTrue="1" operator="greaterThan">
      <formula>DATEVALUE(CONCATENATE("01.01.", $A$1))+30</formula>
    </cfRule>
    <cfRule type="cellIs" dxfId="46" priority="24" stopIfTrue="1" operator="lessThan">
      <formula>DATEVALUE(CONCATENATE("01.01.", $A$1))</formula>
    </cfRule>
  </conditionalFormatting>
  <conditionalFormatting sqref="Q5:W10">
    <cfRule type="cellIs" dxfId="45" priority="21" stopIfTrue="1" operator="greaterThan">
      <formula>DATEVALUE(CONCATENATE("01.03.", $A$1))+30</formula>
    </cfRule>
    <cfRule type="cellIs" dxfId="44" priority="22" stopIfTrue="1" operator="lessThan">
      <formula>DATEVALUE(CONCATENATE("01.03.", $A$1))</formula>
    </cfRule>
  </conditionalFormatting>
  <conditionalFormatting sqref="A14:G19">
    <cfRule type="cellIs" dxfId="43" priority="19" stopIfTrue="1" operator="greaterThan">
      <formula>DATEVALUE(CONCATENATE("01.04.", $A$1))+29</formula>
    </cfRule>
    <cfRule type="cellIs" dxfId="42" priority="20" stopIfTrue="1" operator="lessThan">
      <formula>DATEVALUE(CONCATENATE("01.04.", $A$1))</formula>
    </cfRule>
  </conditionalFormatting>
  <conditionalFormatting sqref="I14:O19">
    <cfRule type="cellIs" dxfId="41" priority="17" stopIfTrue="1" operator="greaterThan">
      <formula>DATEVALUE(CONCATENATE("01.05.", $A$1))+30</formula>
    </cfRule>
    <cfRule type="cellIs" dxfId="40" priority="18" stopIfTrue="1" operator="lessThan">
      <formula>DATEVALUE(CONCATENATE("01.05.", $A$1))</formula>
    </cfRule>
  </conditionalFormatting>
  <conditionalFormatting sqref="Q14:W19">
    <cfRule type="cellIs" dxfId="39" priority="15" stopIfTrue="1" operator="greaterThan">
      <formula>DATEVALUE(CONCATENATE("01.06.", $A$1))+29</formula>
    </cfRule>
    <cfRule type="cellIs" dxfId="38" priority="16" stopIfTrue="1" operator="lessThan">
      <formula>DATEVALUE(CONCATENATE("01.06.", $A$1))</formula>
    </cfRule>
  </conditionalFormatting>
  <conditionalFormatting sqref="A23:G28">
    <cfRule type="cellIs" dxfId="37" priority="13" stopIfTrue="1" operator="greaterThan">
      <formula>DATEVALUE(CONCATENATE("01.07.", $A$1))+30</formula>
    </cfRule>
    <cfRule type="cellIs" dxfId="36" priority="14" stopIfTrue="1" operator="lessThan">
      <formula>DATEVALUE(CONCATENATE("01.07.", $A$1))</formula>
    </cfRule>
  </conditionalFormatting>
  <conditionalFormatting sqref="I23:O28">
    <cfRule type="cellIs" dxfId="35" priority="11" stopIfTrue="1" operator="greaterThan">
      <formula>DATEVALUE(CONCATENATE("01.08.", $A$1))+30</formula>
    </cfRule>
    <cfRule type="cellIs" dxfId="34" priority="12" stopIfTrue="1" operator="lessThan">
      <formula>DATEVALUE(CONCATENATE("01.08.", $A$1))</formula>
    </cfRule>
  </conditionalFormatting>
  <conditionalFormatting sqref="Q23:W28">
    <cfRule type="cellIs" dxfId="33" priority="9" stopIfTrue="1" operator="greaterThan">
      <formula>DATEVALUE(CONCATENATE("01.09.", $A$1))+29</formula>
    </cfRule>
    <cfRule type="cellIs" dxfId="32" priority="10" stopIfTrue="1" operator="lessThan">
      <formula>DATEVALUE(CONCATENATE("01.09.", $A$1))</formula>
    </cfRule>
  </conditionalFormatting>
  <conditionalFormatting sqref="A32:G37">
    <cfRule type="cellIs" dxfId="31" priority="7" stopIfTrue="1" operator="greaterThan">
      <formula>DATEVALUE(CONCATENATE("01.10.", $A$1))+30</formula>
    </cfRule>
    <cfRule type="cellIs" dxfId="30" priority="8" stopIfTrue="1" operator="lessThan">
      <formula>DATEVALUE(CONCATENATE("01.10.", $A$1))</formula>
    </cfRule>
  </conditionalFormatting>
  <conditionalFormatting sqref="I32:O37">
    <cfRule type="cellIs" dxfId="29" priority="5" stopIfTrue="1" operator="greaterThan">
      <formula>DATEVALUE(CONCATENATE("01.11.", $A$1))+29</formula>
    </cfRule>
    <cfRule type="cellIs" dxfId="28" priority="6" stopIfTrue="1" operator="lessThan">
      <formula>DATEVALUE(CONCATENATE("01.11.", $A$1))</formula>
    </cfRule>
  </conditionalFormatting>
  <conditionalFormatting sqref="Q32:W37">
    <cfRule type="cellIs" dxfId="27" priority="3" stopIfTrue="1" operator="greaterThan">
      <formula>DATEVALUE(CONCATENATE("01.12.", $A$1))+30</formula>
    </cfRule>
    <cfRule type="cellIs" dxfId="26" priority="4" stopIfTrue="1" operator="lessThan">
      <formula>DATEVALUE(CONCATENATE("01.12.", $A$1))</formula>
    </cfRule>
  </conditionalFormatting>
  <conditionalFormatting sqref="I5:O10">
    <cfRule type="cellIs" dxfId="25" priority="1" stopIfTrue="1" operator="greaterThan">
      <formula>DATEVALUE(CONCATENATE("01.02.",$A$1))+IF(MOD($A$1,4)&lt;&gt;0,27,IF(MOD($A$1,100)&lt;&gt;0,28,IF(MOD($A$1,400)&lt;&gt;0,27,28)))</formula>
    </cfRule>
    <cfRule type="cellIs" dxfId="24" priority="2" stopIfTrue="1" operator="lessThan">
      <formula>DATEVALUE(CONCATENATE("01.02.", $A$1))</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37"/>
  <sheetViews>
    <sheetView workbookViewId="0">
      <selection sqref="A1:W1"/>
    </sheetView>
  </sheetViews>
  <sheetFormatPr defaultRowHeight="15" x14ac:dyDescent="0.25"/>
  <cols>
    <col min="1" max="7" width="3.140625" customWidth="1"/>
    <col min="8" max="8" width="4.7109375" customWidth="1"/>
    <col min="9" max="15" width="3.140625" customWidth="1"/>
    <col min="16" max="16" width="4.7109375" customWidth="1"/>
    <col min="17" max="23" width="3.140625" customWidth="1"/>
    <col min="24" max="24" width="2.7109375" customWidth="1"/>
    <col min="29" max="29" width="10.140625" bestFit="1" customWidth="1"/>
  </cols>
  <sheetData>
    <row r="1" spans="1:29" ht="23.25" x14ac:dyDescent="0.35">
      <c r="A1" s="367">
        <v>2015</v>
      </c>
      <c r="B1" s="367"/>
      <c r="C1" s="367"/>
      <c r="D1" s="367"/>
      <c r="E1" s="367"/>
      <c r="F1" s="367"/>
      <c r="G1" s="367"/>
      <c r="H1" s="367"/>
      <c r="I1" s="367"/>
      <c r="J1" s="367"/>
      <c r="K1" s="367"/>
      <c r="L1" s="367"/>
      <c r="M1" s="367"/>
      <c r="N1" s="367"/>
      <c r="O1" s="367"/>
      <c r="P1" s="367"/>
      <c r="Q1" s="367"/>
      <c r="R1" s="367"/>
      <c r="S1" s="367"/>
      <c r="T1" s="367"/>
      <c r="U1" s="367"/>
      <c r="V1" s="367"/>
      <c r="W1" s="367"/>
      <c r="X1" s="1"/>
    </row>
    <row r="2" spans="1:29" x14ac:dyDescent="0.25">
      <c r="A2" s="1"/>
      <c r="B2" s="1"/>
      <c r="C2" s="1"/>
      <c r="D2" s="1"/>
      <c r="E2" s="1"/>
      <c r="F2" s="1"/>
      <c r="G2" s="1"/>
      <c r="H2" s="1"/>
      <c r="I2" s="1"/>
      <c r="J2" s="1"/>
      <c r="K2" s="1"/>
      <c r="L2" s="1"/>
      <c r="M2" s="1"/>
      <c r="N2" s="1"/>
      <c r="O2" s="1"/>
      <c r="P2" s="1"/>
      <c r="Q2" s="1"/>
      <c r="R2" s="1"/>
      <c r="S2" s="1"/>
      <c r="T2" s="1"/>
      <c r="U2" s="1"/>
      <c r="V2" s="1"/>
      <c r="W2" s="1"/>
      <c r="X2" s="1"/>
    </row>
    <row r="3" spans="1:29" x14ac:dyDescent="0.25">
      <c r="A3" s="368" t="s">
        <v>153</v>
      </c>
      <c r="B3" s="368"/>
      <c r="C3" s="368"/>
      <c r="D3" s="368"/>
      <c r="E3" s="368"/>
      <c r="F3" s="368"/>
      <c r="G3" s="368"/>
      <c r="H3" s="1"/>
      <c r="I3" s="368" t="s">
        <v>154</v>
      </c>
      <c r="J3" s="368"/>
      <c r="K3" s="368"/>
      <c r="L3" s="368"/>
      <c r="M3" s="368"/>
      <c r="N3" s="368"/>
      <c r="O3" s="368"/>
      <c r="P3" s="1"/>
      <c r="Q3" s="368" t="s">
        <v>155</v>
      </c>
      <c r="R3" s="368"/>
      <c r="S3" s="368"/>
      <c r="T3" s="368"/>
      <c r="U3" s="368"/>
      <c r="V3" s="368"/>
      <c r="W3" s="368"/>
      <c r="X3" s="1"/>
    </row>
    <row r="4" spans="1:29" x14ac:dyDescent="0.25">
      <c r="A4" s="1" t="s">
        <v>156</v>
      </c>
      <c r="B4" s="1" t="s">
        <v>157</v>
      </c>
      <c r="C4" s="1" t="s">
        <v>158</v>
      </c>
      <c r="D4" s="1" t="s">
        <v>159</v>
      </c>
      <c r="E4" s="1" t="s">
        <v>160</v>
      </c>
      <c r="F4" s="2" t="s">
        <v>161</v>
      </c>
      <c r="G4" s="2" t="s">
        <v>162</v>
      </c>
      <c r="H4" s="1"/>
      <c r="I4" s="1" t="s">
        <v>156</v>
      </c>
      <c r="J4" s="1" t="s">
        <v>157</v>
      </c>
      <c r="K4" s="1" t="s">
        <v>158</v>
      </c>
      <c r="L4" s="1" t="s">
        <v>159</v>
      </c>
      <c r="M4" s="1" t="s">
        <v>160</v>
      </c>
      <c r="N4" s="2" t="s">
        <v>161</v>
      </c>
      <c r="O4" s="2" t="s">
        <v>162</v>
      </c>
      <c r="P4" s="1"/>
      <c r="Q4" s="1" t="s">
        <v>156</v>
      </c>
      <c r="R4" s="1" t="s">
        <v>157</v>
      </c>
      <c r="S4" s="1" t="s">
        <v>158</v>
      </c>
      <c r="T4" s="1" t="s">
        <v>159</v>
      </c>
      <c r="U4" s="1" t="s">
        <v>160</v>
      </c>
      <c r="V4" s="2" t="s">
        <v>161</v>
      </c>
      <c r="W4" s="2" t="s">
        <v>162</v>
      </c>
      <c r="X4" s="1"/>
    </row>
    <row r="5" spans="1:29" x14ac:dyDescent="0.25">
      <c r="A5" s="3">
        <f>DATEVALUE(CONCATENATE("01.01.", $A$1))-WEEKDAY(DATEVALUE(CONCATENATE("01.01.", $A$1)),3)</f>
        <v>42002</v>
      </c>
      <c r="B5" s="3">
        <f t="shared" ref="B5:G10" si="0">A5+1</f>
        <v>42003</v>
      </c>
      <c r="C5" s="3">
        <f t="shared" si="0"/>
        <v>42004</v>
      </c>
      <c r="D5" s="3">
        <f t="shared" si="0"/>
        <v>42005</v>
      </c>
      <c r="E5" s="3">
        <f t="shared" si="0"/>
        <v>42006</v>
      </c>
      <c r="F5" s="4">
        <f t="shared" si="0"/>
        <v>42007</v>
      </c>
      <c r="G5" s="4">
        <f t="shared" si="0"/>
        <v>42008</v>
      </c>
      <c r="H5" s="1"/>
      <c r="I5" s="3">
        <f>DATEVALUE(CONCATENATE("01.02.", $A$1))-WEEKDAY(DATEVALUE(CONCATENATE("01.02.", $A$1)),3)</f>
        <v>42030</v>
      </c>
      <c r="J5" s="3">
        <f t="shared" ref="J5:O10" si="1">I5+1</f>
        <v>42031</v>
      </c>
      <c r="K5" s="3">
        <f t="shared" si="1"/>
        <v>42032</v>
      </c>
      <c r="L5" s="3">
        <f t="shared" si="1"/>
        <v>42033</v>
      </c>
      <c r="M5" s="3">
        <f t="shared" si="1"/>
        <v>42034</v>
      </c>
      <c r="N5" s="4">
        <f t="shared" si="1"/>
        <v>42035</v>
      </c>
      <c r="O5" s="4">
        <f t="shared" si="1"/>
        <v>42036</v>
      </c>
      <c r="P5" s="1"/>
      <c r="Q5" s="3">
        <f>DATEVALUE(CONCATENATE("01.03.", $A$1))-WEEKDAY(DATEVALUE(CONCATENATE("01.03.", $A$1)),3)</f>
        <v>42058</v>
      </c>
      <c r="R5" s="3">
        <f t="shared" ref="R5:W10" si="2">Q5+1</f>
        <v>42059</v>
      </c>
      <c r="S5" s="3">
        <f t="shared" si="2"/>
        <v>42060</v>
      </c>
      <c r="T5" s="3">
        <f t="shared" si="2"/>
        <v>42061</v>
      </c>
      <c r="U5" s="3">
        <f t="shared" si="2"/>
        <v>42062</v>
      </c>
      <c r="V5" s="4">
        <f t="shared" si="2"/>
        <v>42063</v>
      </c>
      <c r="W5" s="4">
        <f t="shared" si="2"/>
        <v>42064</v>
      </c>
      <c r="X5" s="1"/>
    </row>
    <row r="6" spans="1:29" x14ac:dyDescent="0.25">
      <c r="A6" s="3">
        <f>G5+1</f>
        <v>42009</v>
      </c>
      <c r="B6" s="3">
        <f t="shared" si="0"/>
        <v>42010</v>
      </c>
      <c r="C6" s="3">
        <f t="shared" si="0"/>
        <v>42011</v>
      </c>
      <c r="D6" s="3">
        <f t="shared" si="0"/>
        <v>42012</v>
      </c>
      <c r="E6" s="3">
        <f t="shared" si="0"/>
        <v>42013</v>
      </c>
      <c r="F6" s="4">
        <f t="shared" si="0"/>
        <v>42014</v>
      </c>
      <c r="G6" s="4">
        <f t="shared" si="0"/>
        <v>42015</v>
      </c>
      <c r="H6" s="1"/>
      <c r="I6" s="3">
        <f>O5+1</f>
        <v>42037</v>
      </c>
      <c r="J6" s="3">
        <f t="shared" si="1"/>
        <v>42038</v>
      </c>
      <c r="K6" s="3">
        <f t="shared" si="1"/>
        <v>42039</v>
      </c>
      <c r="L6" s="3">
        <f t="shared" si="1"/>
        <v>42040</v>
      </c>
      <c r="M6" s="3">
        <f t="shared" si="1"/>
        <v>42041</v>
      </c>
      <c r="N6" s="4">
        <f t="shared" si="1"/>
        <v>42042</v>
      </c>
      <c r="O6" s="4">
        <f t="shared" si="1"/>
        <v>42043</v>
      </c>
      <c r="P6" s="1"/>
      <c r="Q6" s="3">
        <f>W5+1</f>
        <v>42065</v>
      </c>
      <c r="R6" s="3">
        <f t="shared" si="2"/>
        <v>42066</v>
      </c>
      <c r="S6" s="3">
        <f t="shared" si="2"/>
        <v>42067</v>
      </c>
      <c r="T6" s="3">
        <f t="shared" si="2"/>
        <v>42068</v>
      </c>
      <c r="U6" s="3">
        <f t="shared" si="2"/>
        <v>42069</v>
      </c>
      <c r="V6" s="4">
        <f t="shared" si="2"/>
        <v>42070</v>
      </c>
      <c r="W6" s="4">
        <f t="shared" si="2"/>
        <v>42071</v>
      </c>
      <c r="X6" s="1"/>
    </row>
    <row r="7" spans="1:29" x14ac:dyDescent="0.25">
      <c r="A7" s="3">
        <f>G6+1</f>
        <v>42016</v>
      </c>
      <c r="B7" s="3">
        <f t="shared" si="0"/>
        <v>42017</v>
      </c>
      <c r="C7" s="3">
        <f t="shared" si="0"/>
        <v>42018</v>
      </c>
      <c r="D7" s="3">
        <f t="shared" si="0"/>
        <v>42019</v>
      </c>
      <c r="E7" s="3">
        <f t="shared" si="0"/>
        <v>42020</v>
      </c>
      <c r="F7" s="4">
        <f t="shared" si="0"/>
        <v>42021</v>
      </c>
      <c r="G7" s="4">
        <f t="shared" si="0"/>
        <v>42022</v>
      </c>
      <c r="H7" s="1"/>
      <c r="I7" s="3">
        <f>O6+1</f>
        <v>42044</v>
      </c>
      <c r="J7" s="3">
        <f t="shared" si="1"/>
        <v>42045</v>
      </c>
      <c r="K7" s="3">
        <f t="shared" si="1"/>
        <v>42046</v>
      </c>
      <c r="L7" s="3">
        <f t="shared" si="1"/>
        <v>42047</v>
      </c>
      <c r="M7" s="3">
        <f t="shared" si="1"/>
        <v>42048</v>
      </c>
      <c r="N7" s="4">
        <f t="shared" si="1"/>
        <v>42049</v>
      </c>
      <c r="O7" s="4">
        <f t="shared" si="1"/>
        <v>42050</v>
      </c>
      <c r="P7" s="1"/>
      <c r="Q7" s="3">
        <f>W6+1</f>
        <v>42072</v>
      </c>
      <c r="R7" s="3">
        <f t="shared" si="2"/>
        <v>42073</v>
      </c>
      <c r="S7" s="3">
        <f t="shared" si="2"/>
        <v>42074</v>
      </c>
      <c r="T7" s="3">
        <f t="shared" si="2"/>
        <v>42075</v>
      </c>
      <c r="U7" s="3">
        <f t="shared" si="2"/>
        <v>42076</v>
      </c>
      <c r="V7" s="4">
        <f t="shared" si="2"/>
        <v>42077</v>
      </c>
      <c r="W7" s="4">
        <f t="shared" si="2"/>
        <v>42078</v>
      </c>
      <c r="X7" s="1"/>
    </row>
    <row r="8" spans="1:29" x14ac:dyDescent="0.25">
      <c r="A8" s="3">
        <f>G7+1</f>
        <v>42023</v>
      </c>
      <c r="B8" s="3">
        <f t="shared" si="0"/>
        <v>42024</v>
      </c>
      <c r="C8" s="3">
        <f t="shared" si="0"/>
        <v>42025</v>
      </c>
      <c r="D8" s="3">
        <f t="shared" si="0"/>
        <v>42026</v>
      </c>
      <c r="E8" s="3">
        <f t="shared" si="0"/>
        <v>42027</v>
      </c>
      <c r="F8" s="4">
        <f t="shared" si="0"/>
        <v>42028</v>
      </c>
      <c r="G8" s="4">
        <f t="shared" si="0"/>
        <v>42029</v>
      </c>
      <c r="H8" s="1"/>
      <c r="I8" s="3">
        <f>O7+1</f>
        <v>42051</v>
      </c>
      <c r="J8" s="3">
        <f t="shared" si="1"/>
        <v>42052</v>
      </c>
      <c r="K8" s="3">
        <f t="shared" si="1"/>
        <v>42053</v>
      </c>
      <c r="L8" s="3">
        <f t="shared" si="1"/>
        <v>42054</v>
      </c>
      <c r="M8" s="3">
        <f t="shared" si="1"/>
        <v>42055</v>
      </c>
      <c r="N8" s="4">
        <f t="shared" si="1"/>
        <v>42056</v>
      </c>
      <c r="O8" s="4">
        <f t="shared" si="1"/>
        <v>42057</v>
      </c>
      <c r="P8" s="1"/>
      <c r="Q8" s="3">
        <f>W7+1</f>
        <v>42079</v>
      </c>
      <c r="R8" s="3">
        <f t="shared" si="2"/>
        <v>42080</v>
      </c>
      <c r="S8" s="3">
        <f t="shared" si="2"/>
        <v>42081</v>
      </c>
      <c r="T8" s="3">
        <f t="shared" si="2"/>
        <v>42082</v>
      </c>
      <c r="U8" s="3">
        <f t="shared" si="2"/>
        <v>42083</v>
      </c>
      <c r="V8" s="4">
        <f t="shared" si="2"/>
        <v>42084</v>
      </c>
      <c r="W8" s="4">
        <f t="shared" si="2"/>
        <v>42085</v>
      </c>
      <c r="X8" s="1"/>
    </row>
    <row r="9" spans="1:29" x14ac:dyDescent="0.25">
      <c r="A9" s="3">
        <f>G8+1</f>
        <v>42030</v>
      </c>
      <c r="B9" s="3">
        <f t="shared" si="0"/>
        <v>42031</v>
      </c>
      <c r="C9" s="3">
        <f t="shared" si="0"/>
        <v>42032</v>
      </c>
      <c r="D9" s="3">
        <f t="shared" si="0"/>
        <v>42033</v>
      </c>
      <c r="E9" s="3">
        <f t="shared" si="0"/>
        <v>42034</v>
      </c>
      <c r="F9" s="4">
        <f t="shared" si="0"/>
        <v>42035</v>
      </c>
      <c r="G9" s="4">
        <f t="shared" si="0"/>
        <v>42036</v>
      </c>
      <c r="H9" s="1"/>
      <c r="I9" s="3">
        <f>O8+1</f>
        <v>42058</v>
      </c>
      <c r="J9" s="3">
        <f t="shared" si="1"/>
        <v>42059</v>
      </c>
      <c r="K9" s="3">
        <f t="shared" si="1"/>
        <v>42060</v>
      </c>
      <c r="L9" s="3">
        <f t="shared" si="1"/>
        <v>42061</v>
      </c>
      <c r="M9" s="3">
        <f t="shared" si="1"/>
        <v>42062</v>
      </c>
      <c r="N9" s="4">
        <f t="shared" si="1"/>
        <v>42063</v>
      </c>
      <c r="O9" s="4">
        <f t="shared" si="1"/>
        <v>42064</v>
      </c>
      <c r="P9" s="1"/>
      <c r="Q9" s="3">
        <f>W8+1</f>
        <v>42086</v>
      </c>
      <c r="R9" s="3">
        <f t="shared" si="2"/>
        <v>42087</v>
      </c>
      <c r="S9" s="3">
        <f t="shared" si="2"/>
        <v>42088</v>
      </c>
      <c r="T9" s="3">
        <f t="shared" si="2"/>
        <v>42089</v>
      </c>
      <c r="U9" s="3">
        <f t="shared" si="2"/>
        <v>42090</v>
      </c>
      <c r="V9" s="4">
        <f t="shared" si="2"/>
        <v>42091</v>
      </c>
      <c r="W9" s="4">
        <f t="shared" si="2"/>
        <v>42092</v>
      </c>
      <c r="X9" s="1"/>
      <c r="AC9" s="5"/>
    </row>
    <row r="10" spans="1:29" x14ac:dyDescent="0.25">
      <c r="A10" s="3">
        <f>G9+1</f>
        <v>42037</v>
      </c>
      <c r="B10" s="3">
        <f t="shared" si="0"/>
        <v>42038</v>
      </c>
      <c r="C10" s="3">
        <f t="shared" si="0"/>
        <v>42039</v>
      </c>
      <c r="D10" s="3">
        <f t="shared" si="0"/>
        <v>42040</v>
      </c>
      <c r="E10" s="3">
        <f t="shared" si="0"/>
        <v>42041</v>
      </c>
      <c r="F10" s="4">
        <f t="shared" si="0"/>
        <v>42042</v>
      </c>
      <c r="G10" s="4">
        <f t="shared" si="0"/>
        <v>42043</v>
      </c>
      <c r="H10" s="1"/>
      <c r="I10" s="3">
        <f>O9+1</f>
        <v>42065</v>
      </c>
      <c r="J10" s="3">
        <f t="shared" si="1"/>
        <v>42066</v>
      </c>
      <c r="K10" s="3">
        <f t="shared" si="1"/>
        <v>42067</v>
      </c>
      <c r="L10" s="3">
        <f t="shared" si="1"/>
        <v>42068</v>
      </c>
      <c r="M10" s="3">
        <f t="shared" si="1"/>
        <v>42069</v>
      </c>
      <c r="N10" s="4">
        <f t="shared" si="1"/>
        <v>42070</v>
      </c>
      <c r="O10" s="4">
        <f t="shared" si="1"/>
        <v>42071</v>
      </c>
      <c r="P10" s="1"/>
      <c r="Q10" s="3">
        <f>W9+1</f>
        <v>42093</v>
      </c>
      <c r="R10" s="3">
        <f t="shared" si="2"/>
        <v>42094</v>
      </c>
      <c r="S10" s="3">
        <f t="shared" si="2"/>
        <v>42095</v>
      </c>
      <c r="T10" s="3">
        <f t="shared" si="2"/>
        <v>42096</v>
      </c>
      <c r="U10" s="3">
        <f t="shared" si="2"/>
        <v>42097</v>
      </c>
      <c r="V10" s="4">
        <f t="shared" si="2"/>
        <v>42098</v>
      </c>
      <c r="W10" s="4">
        <f t="shared" si="2"/>
        <v>42099</v>
      </c>
      <c r="X10" s="1"/>
    </row>
    <row r="11" spans="1:29" x14ac:dyDescent="0.25">
      <c r="A11" s="1"/>
      <c r="B11" s="1"/>
      <c r="C11" s="1"/>
      <c r="D11" s="1"/>
      <c r="E11" s="1"/>
      <c r="F11" s="1"/>
      <c r="G11" s="1"/>
      <c r="H11" s="1"/>
      <c r="I11" s="1"/>
      <c r="J11" s="1"/>
      <c r="K11" s="1"/>
      <c r="L11" s="1"/>
      <c r="M11" s="1"/>
      <c r="N11" s="1"/>
      <c r="O11" s="1"/>
      <c r="P11" s="1"/>
      <c r="Q11" s="1"/>
      <c r="R11" s="1"/>
      <c r="S11" s="1"/>
      <c r="T11" s="1"/>
      <c r="U11" s="1"/>
      <c r="V11" s="1"/>
      <c r="W11" s="1"/>
      <c r="X11" s="1"/>
    </row>
    <row r="12" spans="1:29" x14ac:dyDescent="0.25">
      <c r="A12" s="368" t="s">
        <v>163</v>
      </c>
      <c r="B12" s="368"/>
      <c r="C12" s="368"/>
      <c r="D12" s="368"/>
      <c r="E12" s="368"/>
      <c r="F12" s="368"/>
      <c r="G12" s="368"/>
      <c r="H12" s="1"/>
      <c r="I12" s="368" t="s">
        <v>164</v>
      </c>
      <c r="J12" s="368"/>
      <c r="K12" s="368"/>
      <c r="L12" s="368"/>
      <c r="M12" s="368"/>
      <c r="N12" s="368"/>
      <c r="O12" s="368"/>
      <c r="P12" s="1"/>
      <c r="Q12" s="368" t="s">
        <v>165</v>
      </c>
      <c r="R12" s="368"/>
      <c r="S12" s="368"/>
      <c r="T12" s="368"/>
      <c r="U12" s="368"/>
      <c r="V12" s="368"/>
      <c r="W12" s="368"/>
      <c r="X12" s="1"/>
      <c r="AC12" s="6"/>
    </row>
    <row r="13" spans="1:29" x14ac:dyDescent="0.25">
      <c r="A13" s="1" t="s">
        <v>156</v>
      </c>
      <c r="B13" s="1" t="s">
        <v>157</v>
      </c>
      <c r="C13" s="1" t="s">
        <v>158</v>
      </c>
      <c r="D13" s="1" t="s">
        <v>159</v>
      </c>
      <c r="E13" s="1" t="s">
        <v>160</v>
      </c>
      <c r="F13" s="2" t="s">
        <v>161</v>
      </c>
      <c r="G13" s="2" t="s">
        <v>162</v>
      </c>
      <c r="H13" s="1"/>
      <c r="I13" s="1" t="s">
        <v>156</v>
      </c>
      <c r="J13" s="1" t="s">
        <v>157</v>
      </c>
      <c r="K13" s="1" t="s">
        <v>158</v>
      </c>
      <c r="L13" s="1" t="s">
        <v>159</v>
      </c>
      <c r="M13" s="1" t="s">
        <v>160</v>
      </c>
      <c r="N13" s="2" t="s">
        <v>161</v>
      </c>
      <c r="O13" s="2" t="s">
        <v>162</v>
      </c>
      <c r="P13" s="1"/>
      <c r="Q13" s="1" t="s">
        <v>156</v>
      </c>
      <c r="R13" s="1" t="s">
        <v>157</v>
      </c>
      <c r="S13" s="1" t="s">
        <v>158</v>
      </c>
      <c r="T13" s="1" t="s">
        <v>159</v>
      </c>
      <c r="U13" s="1" t="s">
        <v>160</v>
      </c>
      <c r="V13" s="2" t="s">
        <v>161</v>
      </c>
      <c r="W13" s="2" t="s">
        <v>162</v>
      </c>
      <c r="X13" s="1"/>
    </row>
    <row r="14" spans="1:29" x14ac:dyDescent="0.25">
      <c r="A14" s="3">
        <f>DATEVALUE(CONCATENATE("01.04.", $A$1))-WEEKDAY(DATEVALUE(CONCATENATE("01.04.", $A$1)),3)</f>
        <v>42093</v>
      </c>
      <c r="B14" s="3">
        <f t="shared" ref="B14:G19" si="3">A14+1</f>
        <v>42094</v>
      </c>
      <c r="C14" s="3">
        <f t="shared" si="3"/>
        <v>42095</v>
      </c>
      <c r="D14" s="3">
        <f t="shared" si="3"/>
        <v>42096</v>
      </c>
      <c r="E14" s="3">
        <f t="shared" si="3"/>
        <v>42097</v>
      </c>
      <c r="F14" s="4">
        <f t="shared" si="3"/>
        <v>42098</v>
      </c>
      <c r="G14" s="4">
        <f t="shared" si="3"/>
        <v>42099</v>
      </c>
      <c r="H14" s="1"/>
      <c r="I14" s="3">
        <f>DATEVALUE(CONCATENATE("01.05.", $A$1))-WEEKDAY(DATEVALUE(CONCATENATE("01.05.", $A$1)),3)</f>
        <v>42121</v>
      </c>
      <c r="J14" s="3">
        <f t="shared" ref="J14:O19" si="4">I14+1</f>
        <v>42122</v>
      </c>
      <c r="K14" s="3">
        <f t="shared" si="4"/>
        <v>42123</v>
      </c>
      <c r="L14" s="3">
        <f t="shared" si="4"/>
        <v>42124</v>
      </c>
      <c r="M14" s="3">
        <f t="shared" si="4"/>
        <v>42125</v>
      </c>
      <c r="N14" s="4">
        <f t="shared" si="4"/>
        <v>42126</v>
      </c>
      <c r="O14" s="4">
        <f t="shared" si="4"/>
        <v>42127</v>
      </c>
      <c r="P14" s="1"/>
      <c r="Q14" s="3">
        <f>DATEVALUE(CONCATENATE("01.06.", $A$1))-WEEKDAY(DATEVALUE(CONCATENATE("01.06.", $A$1)),3)</f>
        <v>42156</v>
      </c>
      <c r="R14" s="3">
        <f t="shared" ref="R14:W19" si="5">Q14+1</f>
        <v>42157</v>
      </c>
      <c r="S14" s="3">
        <f t="shared" si="5"/>
        <v>42158</v>
      </c>
      <c r="T14" s="3">
        <f t="shared" si="5"/>
        <v>42159</v>
      </c>
      <c r="U14" s="3">
        <f t="shared" si="5"/>
        <v>42160</v>
      </c>
      <c r="V14" s="4">
        <f t="shared" si="5"/>
        <v>42161</v>
      </c>
      <c r="W14" s="4">
        <f t="shared" si="5"/>
        <v>42162</v>
      </c>
      <c r="X14" s="1"/>
    </row>
    <row r="15" spans="1:29" x14ac:dyDescent="0.25">
      <c r="A15" s="3">
        <f>G14+1</f>
        <v>42100</v>
      </c>
      <c r="B15" s="3">
        <f t="shared" si="3"/>
        <v>42101</v>
      </c>
      <c r="C15" s="3">
        <f t="shared" si="3"/>
        <v>42102</v>
      </c>
      <c r="D15" s="3">
        <f t="shared" si="3"/>
        <v>42103</v>
      </c>
      <c r="E15" s="3">
        <f t="shared" si="3"/>
        <v>42104</v>
      </c>
      <c r="F15" s="4">
        <f t="shared" si="3"/>
        <v>42105</v>
      </c>
      <c r="G15" s="4">
        <f t="shared" si="3"/>
        <v>42106</v>
      </c>
      <c r="H15" s="1"/>
      <c r="I15" s="3">
        <f>O14+1</f>
        <v>42128</v>
      </c>
      <c r="J15" s="3">
        <f t="shared" si="4"/>
        <v>42129</v>
      </c>
      <c r="K15" s="3">
        <f t="shared" si="4"/>
        <v>42130</v>
      </c>
      <c r="L15" s="3">
        <f t="shared" si="4"/>
        <v>42131</v>
      </c>
      <c r="M15" s="3">
        <f t="shared" si="4"/>
        <v>42132</v>
      </c>
      <c r="N15" s="4">
        <f t="shared" si="4"/>
        <v>42133</v>
      </c>
      <c r="O15" s="4">
        <f t="shared" si="4"/>
        <v>42134</v>
      </c>
      <c r="P15" s="1"/>
      <c r="Q15" s="3">
        <f>W14+1</f>
        <v>42163</v>
      </c>
      <c r="R15" s="3">
        <f t="shared" si="5"/>
        <v>42164</v>
      </c>
      <c r="S15" s="3">
        <f t="shared" si="5"/>
        <v>42165</v>
      </c>
      <c r="T15" s="3">
        <f t="shared" si="5"/>
        <v>42166</v>
      </c>
      <c r="U15" s="3">
        <f t="shared" si="5"/>
        <v>42167</v>
      </c>
      <c r="V15" s="4">
        <f t="shared" si="5"/>
        <v>42168</v>
      </c>
      <c r="W15" s="4">
        <f t="shared" si="5"/>
        <v>42169</v>
      </c>
      <c r="X15" s="1"/>
    </row>
    <row r="16" spans="1:29" x14ac:dyDescent="0.25">
      <c r="A16" s="3">
        <f>G15+1</f>
        <v>42107</v>
      </c>
      <c r="B16" s="3">
        <f t="shared" si="3"/>
        <v>42108</v>
      </c>
      <c r="C16" s="3">
        <f t="shared" si="3"/>
        <v>42109</v>
      </c>
      <c r="D16" s="3">
        <f t="shared" si="3"/>
        <v>42110</v>
      </c>
      <c r="E16" s="3">
        <f t="shared" si="3"/>
        <v>42111</v>
      </c>
      <c r="F16" s="4">
        <f t="shared" si="3"/>
        <v>42112</v>
      </c>
      <c r="G16" s="4">
        <f t="shared" si="3"/>
        <v>42113</v>
      </c>
      <c r="H16" s="1"/>
      <c r="I16" s="3">
        <f>O15+1</f>
        <v>42135</v>
      </c>
      <c r="J16" s="3">
        <f t="shared" si="4"/>
        <v>42136</v>
      </c>
      <c r="K16" s="3">
        <f t="shared" si="4"/>
        <v>42137</v>
      </c>
      <c r="L16" s="3">
        <f t="shared" si="4"/>
        <v>42138</v>
      </c>
      <c r="M16" s="3">
        <f t="shared" si="4"/>
        <v>42139</v>
      </c>
      <c r="N16" s="4">
        <f t="shared" si="4"/>
        <v>42140</v>
      </c>
      <c r="O16" s="4">
        <f t="shared" si="4"/>
        <v>42141</v>
      </c>
      <c r="P16" s="1"/>
      <c r="Q16" s="3">
        <f>W15+1</f>
        <v>42170</v>
      </c>
      <c r="R16" s="3">
        <f t="shared" si="5"/>
        <v>42171</v>
      </c>
      <c r="S16" s="3">
        <f t="shared" si="5"/>
        <v>42172</v>
      </c>
      <c r="T16" s="3">
        <f t="shared" si="5"/>
        <v>42173</v>
      </c>
      <c r="U16" s="3">
        <f t="shared" si="5"/>
        <v>42174</v>
      </c>
      <c r="V16" s="4">
        <f t="shared" si="5"/>
        <v>42175</v>
      </c>
      <c r="W16" s="4">
        <f t="shared" si="5"/>
        <v>42176</v>
      </c>
      <c r="X16" s="1"/>
    </row>
    <row r="17" spans="1:24" x14ac:dyDescent="0.25">
      <c r="A17" s="3">
        <f>G16+1</f>
        <v>42114</v>
      </c>
      <c r="B17" s="3">
        <f t="shared" si="3"/>
        <v>42115</v>
      </c>
      <c r="C17" s="3">
        <f t="shared" si="3"/>
        <v>42116</v>
      </c>
      <c r="D17" s="3">
        <f t="shared" si="3"/>
        <v>42117</v>
      </c>
      <c r="E17" s="3">
        <f t="shared" si="3"/>
        <v>42118</v>
      </c>
      <c r="F17" s="4">
        <f t="shared" si="3"/>
        <v>42119</v>
      </c>
      <c r="G17" s="4">
        <f t="shared" si="3"/>
        <v>42120</v>
      </c>
      <c r="H17" s="1"/>
      <c r="I17" s="3">
        <f>O16+1</f>
        <v>42142</v>
      </c>
      <c r="J17" s="3">
        <f t="shared" si="4"/>
        <v>42143</v>
      </c>
      <c r="K17" s="3">
        <f t="shared" si="4"/>
        <v>42144</v>
      </c>
      <c r="L17" s="3">
        <f t="shared" si="4"/>
        <v>42145</v>
      </c>
      <c r="M17" s="3">
        <f t="shared" si="4"/>
        <v>42146</v>
      </c>
      <c r="N17" s="4">
        <f t="shared" si="4"/>
        <v>42147</v>
      </c>
      <c r="O17" s="4">
        <f t="shared" si="4"/>
        <v>42148</v>
      </c>
      <c r="P17" s="1"/>
      <c r="Q17" s="3">
        <f>W16+1</f>
        <v>42177</v>
      </c>
      <c r="R17" s="3">
        <f t="shared" si="5"/>
        <v>42178</v>
      </c>
      <c r="S17" s="3">
        <f t="shared" si="5"/>
        <v>42179</v>
      </c>
      <c r="T17" s="3">
        <f t="shared" si="5"/>
        <v>42180</v>
      </c>
      <c r="U17" s="3">
        <f t="shared" si="5"/>
        <v>42181</v>
      </c>
      <c r="V17" s="4">
        <f t="shared" si="5"/>
        <v>42182</v>
      </c>
      <c r="W17" s="4">
        <f t="shared" si="5"/>
        <v>42183</v>
      </c>
      <c r="X17" s="1"/>
    </row>
    <row r="18" spans="1:24" x14ac:dyDescent="0.25">
      <c r="A18" s="3">
        <f>G17+1</f>
        <v>42121</v>
      </c>
      <c r="B18" s="3">
        <f t="shared" si="3"/>
        <v>42122</v>
      </c>
      <c r="C18" s="3">
        <f t="shared" si="3"/>
        <v>42123</v>
      </c>
      <c r="D18" s="3">
        <f t="shared" si="3"/>
        <v>42124</v>
      </c>
      <c r="E18" s="3">
        <f t="shared" si="3"/>
        <v>42125</v>
      </c>
      <c r="F18" s="4">
        <f t="shared" si="3"/>
        <v>42126</v>
      </c>
      <c r="G18" s="4">
        <f t="shared" si="3"/>
        <v>42127</v>
      </c>
      <c r="H18" s="1"/>
      <c r="I18" s="3">
        <f>O17+1</f>
        <v>42149</v>
      </c>
      <c r="J18" s="3">
        <f t="shared" si="4"/>
        <v>42150</v>
      </c>
      <c r="K18" s="3">
        <f t="shared" si="4"/>
        <v>42151</v>
      </c>
      <c r="L18" s="3">
        <f t="shared" si="4"/>
        <v>42152</v>
      </c>
      <c r="M18" s="3">
        <f t="shared" si="4"/>
        <v>42153</v>
      </c>
      <c r="N18" s="4">
        <f t="shared" si="4"/>
        <v>42154</v>
      </c>
      <c r="O18" s="4">
        <f t="shared" si="4"/>
        <v>42155</v>
      </c>
      <c r="P18" s="1"/>
      <c r="Q18" s="3">
        <f>W17+1</f>
        <v>42184</v>
      </c>
      <c r="R18" s="3">
        <f t="shared" si="5"/>
        <v>42185</v>
      </c>
      <c r="S18" s="3">
        <f t="shared" si="5"/>
        <v>42186</v>
      </c>
      <c r="T18" s="3">
        <f t="shared" si="5"/>
        <v>42187</v>
      </c>
      <c r="U18" s="3">
        <f t="shared" si="5"/>
        <v>42188</v>
      </c>
      <c r="V18" s="4">
        <f t="shared" si="5"/>
        <v>42189</v>
      </c>
      <c r="W18" s="4">
        <f t="shared" si="5"/>
        <v>42190</v>
      </c>
      <c r="X18" s="1"/>
    </row>
    <row r="19" spans="1:24" x14ac:dyDescent="0.25">
      <c r="A19" s="3">
        <f>G18+1</f>
        <v>42128</v>
      </c>
      <c r="B19" s="3">
        <f t="shared" si="3"/>
        <v>42129</v>
      </c>
      <c r="C19" s="3">
        <f t="shared" si="3"/>
        <v>42130</v>
      </c>
      <c r="D19" s="3">
        <f t="shared" si="3"/>
        <v>42131</v>
      </c>
      <c r="E19" s="3">
        <f t="shared" si="3"/>
        <v>42132</v>
      </c>
      <c r="F19" s="4">
        <f t="shared" si="3"/>
        <v>42133</v>
      </c>
      <c r="G19" s="4">
        <f t="shared" si="3"/>
        <v>42134</v>
      </c>
      <c r="H19" s="1"/>
      <c r="I19" s="3">
        <f>O18+1</f>
        <v>42156</v>
      </c>
      <c r="J19" s="3">
        <f t="shared" si="4"/>
        <v>42157</v>
      </c>
      <c r="K19" s="3">
        <f t="shared" si="4"/>
        <v>42158</v>
      </c>
      <c r="L19" s="3">
        <f t="shared" si="4"/>
        <v>42159</v>
      </c>
      <c r="M19" s="3">
        <f t="shared" si="4"/>
        <v>42160</v>
      </c>
      <c r="N19" s="4">
        <f t="shared" si="4"/>
        <v>42161</v>
      </c>
      <c r="O19" s="4">
        <f t="shared" si="4"/>
        <v>42162</v>
      </c>
      <c r="P19" s="1"/>
      <c r="Q19" s="3">
        <f>W18+1</f>
        <v>42191</v>
      </c>
      <c r="R19" s="3">
        <f t="shared" si="5"/>
        <v>42192</v>
      </c>
      <c r="S19" s="3">
        <f t="shared" si="5"/>
        <v>42193</v>
      </c>
      <c r="T19" s="3">
        <f t="shared" si="5"/>
        <v>42194</v>
      </c>
      <c r="U19" s="3">
        <f t="shared" si="5"/>
        <v>42195</v>
      </c>
      <c r="V19" s="4">
        <f t="shared" si="5"/>
        <v>42196</v>
      </c>
      <c r="W19" s="4">
        <f t="shared" si="5"/>
        <v>42197</v>
      </c>
      <c r="X19" s="1"/>
    </row>
    <row r="20" spans="1:24" x14ac:dyDescent="0.25">
      <c r="A20" s="1"/>
      <c r="B20" s="1"/>
      <c r="C20" s="1"/>
      <c r="D20" s="1"/>
      <c r="E20" s="1"/>
      <c r="F20" s="1"/>
      <c r="G20" s="1"/>
      <c r="H20" s="1"/>
      <c r="I20" s="1"/>
      <c r="J20" s="1"/>
      <c r="K20" s="1"/>
      <c r="L20" s="1"/>
      <c r="M20" s="1"/>
      <c r="N20" s="1"/>
      <c r="O20" s="1"/>
      <c r="P20" s="1"/>
      <c r="Q20" s="1"/>
      <c r="R20" s="1"/>
      <c r="S20" s="1"/>
      <c r="T20" s="1"/>
      <c r="U20" s="1"/>
      <c r="V20" s="1"/>
      <c r="W20" s="1"/>
      <c r="X20" s="1"/>
    </row>
    <row r="21" spans="1:24" x14ac:dyDescent="0.25">
      <c r="A21" s="368" t="s">
        <v>166</v>
      </c>
      <c r="B21" s="368"/>
      <c r="C21" s="368"/>
      <c r="D21" s="368"/>
      <c r="E21" s="368"/>
      <c r="F21" s="368"/>
      <c r="G21" s="368"/>
      <c r="H21" s="1"/>
      <c r="I21" s="368" t="s">
        <v>167</v>
      </c>
      <c r="J21" s="368"/>
      <c r="K21" s="368"/>
      <c r="L21" s="368"/>
      <c r="M21" s="368"/>
      <c r="N21" s="368"/>
      <c r="O21" s="368"/>
      <c r="P21" s="1"/>
      <c r="Q21" s="368" t="s">
        <v>168</v>
      </c>
      <c r="R21" s="368"/>
      <c r="S21" s="368"/>
      <c r="T21" s="368"/>
      <c r="U21" s="368"/>
      <c r="V21" s="368"/>
      <c r="W21" s="368"/>
      <c r="X21" s="1"/>
    </row>
    <row r="22" spans="1:24" x14ac:dyDescent="0.25">
      <c r="A22" s="1" t="s">
        <v>156</v>
      </c>
      <c r="B22" s="1" t="s">
        <v>157</v>
      </c>
      <c r="C22" s="1" t="s">
        <v>158</v>
      </c>
      <c r="D22" s="1" t="s">
        <v>159</v>
      </c>
      <c r="E22" s="1" t="s">
        <v>160</v>
      </c>
      <c r="F22" s="2" t="s">
        <v>161</v>
      </c>
      <c r="G22" s="2" t="s">
        <v>162</v>
      </c>
      <c r="H22" s="1"/>
      <c r="I22" s="1" t="s">
        <v>156</v>
      </c>
      <c r="J22" s="1" t="s">
        <v>157</v>
      </c>
      <c r="K22" s="1" t="s">
        <v>158</v>
      </c>
      <c r="L22" s="1" t="s">
        <v>159</v>
      </c>
      <c r="M22" s="1" t="s">
        <v>160</v>
      </c>
      <c r="N22" s="2" t="s">
        <v>161</v>
      </c>
      <c r="O22" s="2" t="s">
        <v>162</v>
      </c>
      <c r="P22" s="1"/>
      <c r="Q22" s="1" t="s">
        <v>156</v>
      </c>
      <c r="R22" s="1" t="s">
        <v>157</v>
      </c>
      <c r="S22" s="1" t="s">
        <v>158</v>
      </c>
      <c r="T22" s="1" t="s">
        <v>159</v>
      </c>
      <c r="U22" s="1" t="s">
        <v>160</v>
      </c>
      <c r="V22" s="2" t="s">
        <v>161</v>
      </c>
      <c r="W22" s="2" t="s">
        <v>162</v>
      </c>
      <c r="X22" s="1"/>
    </row>
    <row r="23" spans="1:24" x14ac:dyDescent="0.25">
      <c r="A23" s="3">
        <f>DATEVALUE(CONCATENATE("01.07.", $A$1))-WEEKDAY(DATEVALUE(CONCATENATE("01.07.", $A$1)),3)</f>
        <v>42184</v>
      </c>
      <c r="B23" s="3">
        <f t="shared" ref="B23:G28" si="6">A23+1</f>
        <v>42185</v>
      </c>
      <c r="C23" s="3">
        <f t="shared" si="6"/>
        <v>42186</v>
      </c>
      <c r="D23" s="3">
        <f t="shared" si="6"/>
        <v>42187</v>
      </c>
      <c r="E23" s="3">
        <f t="shared" si="6"/>
        <v>42188</v>
      </c>
      <c r="F23" s="4">
        <f t="shared" si="6"/>
        <v>42189</v>
      </c>
      <c r="G23" s="4">
        <f t="shared" si="6"/>
        <v>42190</v>
      </c>
      <c r="H23" s="1"/>
      <c r="I23" s="3">
        <f>DATEVALUE(CONCATENATE("01.08.", $A$1))-WEEKDAY(DATEVALUE(CONCATENATE("01.08.", $A$1)),3)</f>
        <v>42212</v>
      </c>
      <c r="J23" s="3">
        <f t="shared" ref="J23:O28" si="7">I23+1</f>
        <v>42213</v>
      </c>
      <c r="K23" s="3">
        <f t="shared" si="7"/>
        <v>42214</v>
      </c>
      <c r="L23" s="3">
        <f t="shared" si="7"/>
        <v>42215</v>
      </c>
      <c r="M23" s="3">
        <f t="shared" si="7"/>
        <v>42216</v>
      </c>
      <c r="N23" s="4">
        <f t="shared" si="7"/>
        <v>42217</v>
      </c>
      <c r="O23" s="4">
        <f t="shared" si="7"/>
        <v>42218</v>
      </c>
      <c r="P23" s="1"/>
      <c r="Q23" s="3">
        <f>DATEVALUE(CONCATENATE("01.09.", $A$1))-WEEKDAY(DATEVALUE(CONCATENATE("01.09.", $A$1)),3)</f>
        <v>42247</v>
      </c>
      <c r="R23" s="3">
        <f t="shared" ref="R23:W28" si="8">Q23+1</f>
        <v>42248</v>
      </c>
      <c r="S23" s="3">
        <f t="shared" si="8"/>
        <v>42249</v>
      </c>
      <c r="T23" s="3">
        <f t="shared" si="8"/>
        <v>42250</v>
      </c>
      <c r="U23" s="3">
        <f t="shared" si="8"/>
        <v>42251</v>
      </c>
      <c r="V23" s="4">
        <f t="shared" si="8"/>
        <v>42252</v>
      </c>
      <c r="W23" s="4">
        <f t="shared" si="8"/>
        <v>42253</v>
      </c>
      <c r="X23" s="1"/>
    </row>
    <row r="24" spans="1:24" x14ac:dyDescent="0.25">
      <c r="A24" s="3">
        <f>G23+1</f>
        <v>42191</v>
      </c>
      <c r="B24" s="3">
        <f t="shared" si="6"/>
        <v>42192</v>
      </c>
      <c r="C24" s="3">
        <f t="shared" si="6"/>
        <v>42193</v>
      </c>
      <c r="D24" s="3">
        <f t="shared" si="6"/>
        <v>42194</v>
      </c>
      <c r="E24" s="3">
        <f t="shared" si="6"/>
        <v>42195</v>
      </c>
      <c r="F24" s="4">
        <f t="shared" si="6"/>
        <v>42196</v>
      </c>
      <c r="G24" s="4">
        <f t="shared" si="6"/>
        <v>42197</v>
      </c>
      <c r="H24" s="1"/>
      <c r="I24" s="3">
        <f>O23+1</f>
        <v>42219</v>
      </c>
      <c r="J24" s="3">
        <f t="shared" si="7"/>
        <v>42220</v>
      </c>
      <c r="K24" s="3">
        <f t="shared" si="7"/>
        <v>42221</v>
      </c>
      <c r="L24" s="3">
        <f t="shared" si="7"/>
        <v>42222</v>
      </c>
      <c r="M24" s="3">
        <f t="shared" si="7"/>
        <v>42223</v>
      </c>
      <c r="N24" s="4">
        <f t="shared" si="7"/>
        <v>42224</v>
      </c>
      <c r="O24" s="4">
        <f t="shared" si="7"/>
        <v>42225</v>
      </c>
      <c r="P24" s="1"/>
      <c r="Q24" s="3">
        <f>W23+1</f>
        <v>42254</v>
      </c>
      <c r="R24" s="3">
        <f t="shared" si="8"/>
        <v>42255</v>
      </c>
      <c r="S24" s="3">
        <f t="shared" si="8"/>
        <v>42256</v>
      </c>
      <c r="T24" s="3">
        <f t="shared" si="8"/>
        <v>42257</v>
      </c>
      <c r="U24" s="3">
        <f t="shared" si="8"/>
        <v>42258</v>
      </c>
      <c r="V24" s="4">
        <f t="shared" si="8"/>
        <v>42259</v>
      </c>
      <c r="W24" s="4">
        <f t="shared" si="8"/>
        <v>42260</v>
      </c>
      <c r="X24" s="1"/>
    </row>
    <row r="25" spans="1:24" x14ac:dyDescent="0.25">
      <c r="A25" s="3">
        <f>G24+1</f>
        <v>42198</v>
      </c>
      <c r="B25" s="3">
        <f t="shared" si="6"/>
        <v>42199</v>
      </c>
      <c r="C25" s="3">
        <f t="shared" si="6"/>
        <v>42200</v>
      </c>
      <c r="D25" s="3">
        <f t="shared" si="6"/>
        <v>42201</v>
      </c>
      <c r="E25" s="3">
        <f t="shared" si="6"/>
        <v>42202</v>
      </c>
      <c r="F25" s="4">
        <f t="shared" si="6"/>
        <v>42203</v>
      </c>
      <c r="G25" s="4">
        <f t="shared" si="6"/>
        <v>42204</v>
      </c>
      <c r="H25" s="1"/>
      <c r="I25" s="3">
        <f>O24+1</f>
        <v>42226</v>
      </c>
      <c r="J25" s="3">
        <f t="shared" si="7"/>
        <v>42227</v>
      </c>
      <c r="K25" s="3">
        <f t="shared" si="7"/>
        <v>42228</v>
      </c>
      <c r="L25" s="3">
        <f t="shared" si="7"/>
        <v>42229</v>
      </c>
      <c r="M25" s="3">
        <f t="shared" si="7"/>
        <v>42230</v>
      </c>
      <c r="N25" s="4">
        <f t="shared" si="7"/>
        <v>42231</v>
      </c>
      <c r="O25" s="4">
        <f t="shared" si="7"/>
        <v>42232</v>
      </c>
      <c r="P25" s="1"/>
      <c r="Q25" s="3">
        <f>W24+1</f>
        <v>42261</v>
      </c>
      <c r="R25" s="3">
        <f t="shared" si="8"/>
        <v>42262</v>
      </c>
      <c r="S25" s="3">
        <f t="shared" si="8"/>
        <v>42263</v>
      </c>
      <c r="T25" s="3">
        <f t="shared" si="8"/>
        <v>42264</v>
      </c>
      <c r="U25" s="3">
        <f t="shared" si="8"/>
        <v>42265</v>
      </c>
      <c r="V25" s="4">
        <f t="shared" si="8"/>
        <v>42266</v>
      </c>
      <c r="W25" s="4">
        <f t="shared" si="8"/>
        <v>42267</v>
      </c>
      <c r="X25" s="1"/>
    </row>
    <row r="26" spans="1:24" x14ac:dyDescent="0.25">
      <c r="A26" s="3">
        <f>G25+1</f>
        <v>42205</v>
      </c>
      <c r="B26" s="3">
        <f t="shared" si="6"/>
        <v>42206</v>
      </c>
      <c r="C26" s="3">
        <f t="shared" si="6"/>
        <v>42207</v>
      </c>
      <c r="D26" s="3">
        <f t="shared" si="6"/>
        <v>42208</v>
      </c>
      <c r="E26" s="3">
        <f t="shared" si="6"/>
        <v>42209</v>
      </c>
      <c r="F26" s="4">
        <f t="shared" si="6"/>
        <v>42210</v>
      </c>
      <c r="G26" s="4">
        <f t="shared" si="6"/>
        <v>42211</v>
      </c>
      <c r="H26" s="1"/>
      <c r="I26" s="3">
        <f>O25+1</f>
        <v>42233</v>
      </c>
      <c r="J26" s="3">
        <f t="shared" si="7"/>
        <v>42234</v>
      </c>
      <c r="K26" s="3">
        <f t="shared" si="7"/>
        <v>42235</v>
      </c>
      <c r="L26" s="3">
        <f t="shared" si="7"/>
        <v>42236</v>
      </c>
      <c r="M26" s="3">
        <f t="shared" si="7"/>
        <v>42237</v>
      </c>
      <c r="N26" s="4">
        <f t="shared" si="7"/>
        <v>42238</v>
      </c>
      <c r="O26" s="4">
        <f t="shared" si="7"/>
        <v>42239</v>
      </c>
      <c r="P26" s="1"/>
      <c r="Q26" s="3">
        <f>W25+1</f>
        <v>42268</v>
      </c>
      <c r="R26" s="3">
        <f t="shared" si="8"/>
        <v>42269</v>
      </c>
      <c r="S26" s="3">
        <f t="shared" si="8"/>
        <v>42270</v>
      </c>
      <c r="T26" s="3">
        <f t="shared" si="8"/>
        <v>42271</v>
      </c>
      <c r="U26" s="3">
        <f t="shared" si="8"/>
        <v>42272</v>
      </c>
      <c r="V26" s="4">
        <f t="shared" si="8"/>
        <v>42273</v>
      </c>
      <c r="W26" s="4">
        <f t="shared" si="8"/>
        <v>42274</v>
      </c>
      <c r="X26" s="1"/>
    </row>
    <row r="27" spans="1:24" x14ac:dyDescent="0.25">
      <c r="A27" s="3">
        <f>G26+1</f>
        <v>42212</v>
      </c>
      <c r="B27" s="3">
        <f t="shared" si="6"/>
        <v>42213</v>
      </c>
      <c r="C27" s="3">
        <f t="shared" si="6"/>
        <v>42214</v>
      </c>
      <c r="D27" s="3">
        <f t="shared" si="6"/>
        <v>42215</v>
      </c>
      <c r="E27" s="3">
        <f t="shared" si="6"/>
        <v>42216</v>
      </c>
      <c r="F27" s="4">
        <f t="shared" si="6"/>
        <v>42217</v>
      </c>
      <c r="G27" s="4">
        <f t="shared" si="6"/>
        <v>42218</v>
      </c>
      <c r="H27" s="1"/>
      <c r="I27" s="3">
        <f>O26+1</f>
        <v>42240</v>
      </c>
      <c r="J27" s="3">
        <f t="shared" si="7"/>
        <v>42241</v>
      </c>
      <c r="K27" s="3">
        <f t="shared" si="7"/>
        <v>42242</v>
      </c>
      <c r="L27" s="3">
        <f t="shared" si="7"/>
        <v>42243</v>
      </c>
      <c r="M27" s="3">
        <f t="shared" si="7"/>
        <v>42244</v>
      </c>
      <c r="N27" s="4">
        <f t="shared" si="7"/>
        <v>42245</v>
      </c>
      <c r="O27" s="4">
        <f t="shared" si="7"/>
        <v>42246</v>
      </c>
      <c r="P27" s="1"/>
      <c r="Q27" s="3">
        <f>W26+1</f>
        <v>42275</v>
      </c>
      <c r="R27" s="3">
        <f t="shared" si="8"/>
        <v>42276</v>
      </c>
      <c r="S27" s="3">
        <f t="shared" si="8"/>
        <v>42277</v>
      </c>
      <c r="T27" s="3">
        <f t="shared" si="8"/>
        <v>42278</v>
      </c>
      <c r="U27" s="3">
        <f t="shared" si="8"/>
        <v>42279</v>
      </c>
      <c r="V27" s="4">
        <f t="shared" si="8"/>
        <v>42280</v>
      </c>
      <c r="W27" s="4">
        <f t="shared" si="8"/>
        <v>42281</v>
      </c>
      <c r="X27" s="1"/>
    </row>
    <row r="28" spans="1:24" x14ac:dyDescent="0.25">
      <c r="A28" s="3">
        <f>G27+1</f>
        <v>42219</v>
      </c>
      <c r="B28" s="3">
        <f t="shared" si="6"/>
        <v>42220</v>
      </c>
      <c r="C28" s="3">
        <f t="shared" si="6"/>
        <v>42221</v>
      </c>
      <c r="D28" s="3">
        <f t="shared" si="6"/>
        <v>42222</v>
      </c>
      <c r="E28" s="3">
        <f t="shared" si="6"/>
        <v>42223</v>
      </c>
      <c r="F28" s="4">
        <f t="shared" si="6"/>
        <v>42224</v>
      </c>
      <c r="G28" s="4">
        <f t="shared" si="6"/>
        <v>42225</v>
      </c>
      <c r="H28" s="1"/>
      <c r="I28" s="3">
        <f>O27+1</f>
        <v>42247</v>
      </c>
      <c r="J28" s="3">
        <f t="shared" si="7"/>
        <v>42248</v>
      </c>
      <c r="K28" s="3">
        <f t="shared" si="7"/>
        <v>42249</v>
      </c>
      <c r="L28" s="3">
        <f t="shared" si="7"/>
        <v>42250</v>
      </c>
      <c r="M28" s="3">
        <f t="shared" si="7"/>
        <v>42251</v>
      </c>
      <c r="N28" s="4">
        <f t="shared" si="7"/>
        <v>42252</v>
      </c>
      <c r="O28" s="4">
        <f t="shared" si="7"/>
        <v>42253</v>
      </c>
      <c r="P28" s="1"/>
      <c r="Q28" s="3">
        <f>W27+1</f>
        <v>42282</v>
      </c>
      <c r="R28" s="3">
        <f t="shared" si="8"/>
        <v>42283</v>
      </c>
      <c r="S28" s="3">
        <f t="shared" si="8"/>
        <v>42284</v>
      </c>
      <c r="T28" s="3">
        <f t="shared" si="8"/>
        <v>42285</v>
      </c>
      <c r="U28" s="3">
        <f t="shared" si="8"/>
        <v>42286</v>
      </c>
      <c r="V28" s="4">
        <f t="shared" si="8"/>
        <v>42287</v>
      </c>
      <c r="W28" s="4">
        <f t="shared" si="8"/>
        <v>42288</v>
      </c>
      <c r="X28" s="1"/>
    </row>
    <row r="29" spans="1:24" x14ac:dyDescent="0.25">
      <c r="A29" s="1"/>
      <c r="B29" s="1"/>
      <c r="C29" s="1"/>
      <c r="D29" s="1"/>
      <c r="E29" s="1"/>
      <c r="F29" s="1"/>
      <c r="G29" s="1"/>
      <c r="H29" s="1"/>
      <c r="I29" s="1"/>
      <c r="J29" s="1"/>
      <c r="K29" s="1"/>
      <c r="L29" s="1"/>
      <c r="M29" s="1"/>
      <c r="N29" s="1"/>
      <c r="O29" s="1"/>
      <c r="P29" s="1"/>
      <c r="Q29" s="1"/>
      <c r="R29" s="1"/>
      <c r="S29" s="1"/>
      <c r="T29" s="1"/>
      <c r="U29" s="1"/>
      <c r="V29" s="1"/>
      <c r="W29" s="1"/>
      <c r="X29" s="1"/>
    </row>
    <row r="30" spans="1:24" x14ac:dyDescent="0.25">
      <c r="A30" s="368" t="s">
        <v>169</v>
      </c>
      <c r="B30" s="368"/>
      <c r="C30" s="368"/>
      <c r="D30" s="368"/>
      <c r="E30" s="368"/>
      <c r="F30" s="368"/>
      <c r="G30" s="368"/>
      <c r="H30" s="1"/>
      <c r="I30" s="368" t="s">
        <v>170</v>
      </c>
      <c r="J30" s="368"/>
      <c r="K30" s="368"/>
      <c r="L30" s="368"/>
      <c r="M30" s="368"/>
      <c r="N30" s="368"/>
      <c r="O30" s="368"/>
      <c r="P30" s="1"/>
      <c r="Q30" s="368" t="s">
        <v>171</v>
      </c>
      <c r="R30" s="368"/>
      <c r="S30" s="368"/>
      <c r="T30" s="368"/>
      <c r="U30" s="368"/>
      <c r="V30" s="368"/>
      <c r="W30" s="368"/>
      <c r="X30" s="1"/>
    </row>
    <row r="31" spans="1:24" x14ac:dyDescent="0.25">
      <c r="A31" s="1" t="s">
        <v>156</v>
      </c>
      <c r="B31" s="1" t="s">
        <v>157</v>
      </c>
      <c r="C31" s="1" t="s">
        <v>158</v>
      </c>
      <c r="D31" s="1" t="s">
        <v>159</v>
      </c>
      <c r="E31" s="1" t="s">
        <v>160</v>
      </c>
      <c r="F31" s="1" t="s">
        <v>161</v>
      </c>
      <c r="G31" s="1" t="s">
        <v>162</v>
      </c>
      <c r="H31" s="1"/>
      <c r="I31" s="1" t="s">
        <v>156</v>
      </c>
      <c r="J31" s="1" t="s">
        <v>157</v>
      </c>
      <c r="K31" s="1" t="s">
        <v>158</v>
      </c>
      <c r="L31" s="1" t="s">
        <v>159</v>
      </c>
      <c r="M31" s="1" t="s">
        <v>160</v>
      </c>
      <c r="N31" s="1" t="s">
        <v>161</v>
      </c>
      <c r="O31" s="1" t="s">
        <v>162</v>
      </c>
      <c r="P31" s="1"/>
      <c r="Q31" s="1" t="s">
        <v>156</v>
      </c>
      <c r="R31" s="1" t="s">
        <v>157</v>
      </c>
      <c r="S31" s="1" t="s">
        <v>158</v>
      </c>
      <c r="T31" s="1" t="s">
        <v>159</v>
      </c>
      <c r="U31" s="1" t="s">
        <v>160</v>
      </c>
      <c r="V31" s="2" t="s">
        <v>161</v>
      </c>
      <c r="W31" s="2" t="s">
        <v>162</v>
      </c>
      <c r="X31" s="1"/>
    </row>
    <row r="32" spans="1:24" x14ac:dyDescent="0.25">
      <c r="A32" s="3">
        <f>DATEVALUE(CONCATENATE("01.10.", $A$1))-WEEKDAY(DATEVALUE(CONCATENATE("01.10.", $A$1)),3)</f>
        <v>42275</v>
      </c>
      <c r="B32" s="3">
        <f t="shared" ref="B32:G37" si="9">A32+1</f>
        <v>42276</v>
      </c>
      <c r="C32" s="3">
        <f t="shared" si="9"/>
        <v>42277</v>
      </c>
      <c r="D32" s="3">
        <f t="shared" si="9"/>
        <v>42278</v>
      </c>
      <c r="E32" s="3">
        <f t="shared" si="9"/>
        <v>42279</v>
      </c>
      <c r="F32" s="4">
        <f t="shared" si="9"/>
        <v>42280</v>
      </c>
      <c r="G32" s="4">
        <f t="shared" si="9"/>
        <v>42281</v>
      </c>
      <c r="H32" s="1"/>
      <c r="I32" s="3">
        <f>DATEVALUE(CONCATENATE("01.11.", $A$1))-WEEKDAY(DATEVALUE(CONCATENATE("01.11.", $A$1)),3)</f>
        <v>42303</v>
      </c>
      <c r="J32" s="3">
        <f t="shared" ref="J32:O37" si="10">I32+1</f>
        <v>42304</v>
      </c>
      <c r="K32" s="3">
        <f t="shared" si="10"/>
        <v>42305</v>
      </c>
      <c r="L32" s="3">
        <f t="shared" si="10"/>
        <v>42306</v>
      </c>
      <c r="M32" s="3">
        <f t="shared" si="10"/>
        <v>42307</v>
      </c>
      <c r="N32" s="4">
        <f t="shared" si="10"/>
        <v>42308</v>
      </c>
      <c r="O32" s="4">
        <f t="shared" si="10"/>
        <v>42309</v>
      </c>
      <c r="P32" s="1"/>
      <c r="Q32" s="3">
        <f>DATEVALUE(CONCATENATE("01.12.", $A$1))-WEEKDAY(DATEVALUE(CONCATENATE("01.12.", $A$1)),3)</f>
        <v>42338</v>
      </c>
      <c r="R32" s="3">
        <f t="shared" ref="R32:W37" si="11">Q32+1</f>
        <v>42339</v>
      </c>
      <c r="S32" s="3">
        <f t="shared" si="11"/>
        <v>42340</v>
      </c>
      <c r="T32" s="3">
        <f t="shared" si="11"/>
        <v>42341</v>
      </c>
      <c r="U32" s="3">
        <f t="shared" si="11"/>
        <v>42342</v>
      </c>
      <c r="V32" s="4">
        <f t="shared" si="11"/>
        <v>42343</v>
      </c>
      <c r="W32" s="4">
        <f t="shared" si="11"/>
        <v>42344</v>
      </c>
      <c r="X32" s="1"/>
    </row>
    <row r="33" spans="1:24" x14ac:dyDescent="0.25">
      <c r="A33" s="3">
        <f>G32+1</f>
        <v>42282</v>
      </c>
      <c r="B33" s="3">
        <f t="shared" si="9"/>
        <v>42283</v>
      </c>
      <c r="C33" s="3">
        <f t="shared" si="9"/>
        <v>42284</v>
      </c>
      <c r="D33" s="3">
        <f t="shared" si="9"/>
        <v>42285</v>
      </c>
      <c r="E33" s="3">
        <f t="shared" si="9"/>
        <v>42286</v>
      </c>
      <c r="F33" s="4">
        <f t="shared" si="9"/>
        <v>42287</v>
      </c>
      <c r="G33" s="4">
        <f t="shared" si="9"/>
        <v>42288</v>
      </c>
      <c r="H33" s="1"/>
      <c r="I33" s="3">
        <f>O32+1</f>
        <v>42310</v>
      </c>
      <c r="J33" s="3">
        <f t="shared" si="10"/>
        <v>42311</v>
      </c>
      <c r="K33" s="3">
        <f t="shared" si="10"/>
        <v>42312</v>
      </c>
      <c r="L33" s="3">
        <f t="shared" si="10"/>
        <v>42313</v>
      </c>
      <c r="M33" s="3">
        <f t="shared" si="10"/>
        <v>42314</v>
      </c>
      <c r="N33" s="4">
        <f t="shared" si="10"/>
        <v>42315</v>
      </c>
      <c r="O33" s="4">
        <f t="shared" si="10"/>
        <v>42316</v>
      </c>
      <c r="P33" s="1"/>
      <c r="Q33" s="3">
        <f>W32+1</f>
        <v>42345</v>
      </c>
      <c r="R33" s="3">
        <f t="shared" si="11"/>
        <v>42346</v>
      </c>
      <c r="S33" s="3">
        <f t="shared" si="11"/>
        <v>42347</v>
      </c>
      <c r="T33" s="3">
        <f t="shared" si="11"/>
        <v>42348</v>
      </c>
      <c r="U33" s="3">
        <f t="shared" si="11"/>
        <v>42349</v>
      </c>
      <c r="V33" s="4">
        <f t="shared" si="11"/>
        <v>42350</v>
      </c>
      <c r="W33" s="4">
        <f t="shared" si="11"/>
        <v>42351</v>
      </c>
      <c r="X33" s="1"/>
    </row>
    <row r="34" spans="1:24" x14ac:dyDescent="0.25">
      <c r="A34" s="3">
        <f>G33+1</f>
        <v>42289</v>
      </c>
      <c r="B34" s="3">
        <f t="shared" si="9"/>
        <v>42290</v>
      </c>
      <c r="C34" s="3">
        <f t="shared" si="9"/>
        <v>42291</v>
      </c>
      <c r="D34" s="3">
        <f t="shared" si="9"/>
        <v>42292</v>
      </c>
      <c r="E34" s="3">
        <f t="shared" si="9"/>
        <v>42293</v>
      </c>
      <c r="F34" s="4">
        <f t="shared" si="9"/>
        <v>42294</v>
      </c>
      <c r="G34" s="4">
        <f t="shared" si="9"/>
        <v>42295</v>
      </c>
      <c r="H34" s="1"/>
      <c r="I34" s="3">
        <f>O33+1</f>
        <v>42317</v>
      </c>
      <c r="J34" s="3">
        <f t="shared" si="10"/>
        <v>42318</v>
      </c>
      <c r="K34" s="3">
        <f t="shared" si="10"/>
        <v>42319</v>
      </c>
      <c r="L34" s="3">
        <f t="shared" si="10"/>
        <v>42320</v>
      </c>
      <c r="M34" s="3">
        <f t="shared" si="10"/>
        <v>42321</v>
      </c>
      <c r="N34" s="4">
        <f t="shared" si="10"/>
        <v>42322</v>
      </c>
      <c r="O34" s="4">
        <f t="shared" si="10"/>
        <v>42323</v>
      </c>
      <c r="P34" s="1"/>
      <c r="Q34" s="3">
        <f>W33+1</f>
        <v>42352</v>
      </c>
      <c r="R34" s="3">
        <f t="shared" si="11"/>
        <v>42353</v>
      </c>
      <c r="S34" s="3">
        <f t="shared" si="11"/>
        <v>42354</v>
      </c>
      <c r="T34" s="3">
        <f t="shared" si="11"/>
        <v>42355</v>
      </c>
      <c r="U34" s="3">
        <f t="shared" si="11"/>
        <v>42356</v>
      </c>
      <c r="V34" s="4">
        <f t="shared" si="11"/>
        <v>42357</v>
      </c>
      <c r="W34" s="4">
        <f t="shared" si="11"/>
        <v>42358</v>
      </c>
      <c r="X34" s="1"/>
    </row>
    <row r="35" spans="1:24" x14ac:dyDescent="0.25">
      <c r="A35" s="3">
        <f>G34+1</f>
        <v>42296</v>
      </c>
      <c r="B35" s="3">
        <f t="shared" si="9"/>
        <v>42297</v>
      </c>
      <c r="C35" s="3">
        <f t="shared" si="9"/>
        <v>42298</v>
      </c>
      <c r="D35" s="3">
        <f t="shared" si="9"/>
        <v>42299</v>
      </c>
      <c r="E35" s="3">
        <f t="shared" si="9"/>
        <v>42300</v>
      </c>
      <c r="F35" s="4">
        <f t="shared" si="9"/>
        <v>42301</v>
      </c>
      <c r="G35" s="4">
        <f t="shared" si="9"/>
        <v>42302</v>
      </c>
      <c r="H35" s="1"/>
      <c r="I35" s="3">
        <f>O34+1</f>
        <v>42324</v>
      </c>
      <c r="J35" s="3">
        <f t="shared" si="10"/>
        <v>42325</v>
      </c>
      <c r="K35" s="3">
        <f t="shared" si="10"/>
        <v>42326</v>
      </c>
      <c r="L35" s="3">
        <f t="shared" si="10"/>
        <v>42327</v>
      </c>
      <c r="M35" s="3">
        <f t="shared" si="10"/>
        <v>42328</v>
      </c>
      <c r="N35" s="4">
        <f t="shared" si="10"/>
        <v>42329</v>
      </c>
      <c r="O35" s="4">
        <f t="shared" si="10"/>
        <v>42330</v>
      </c>
      <c r="P35" s="1"/>
      <c r="Q35" s="3">
        <f>W34+1</f>
        <v>42359</v>
      </c>
      <c r="R35" s="3">
        <f t="shared" si="11"/>
        <v>42360</v>
      </c>
      <c r="S35" s="3">
        <f t="shared" si="11"/>
        <v>42361</v>
      </c>
      <c r="T35" s="3">
        <f t="shared" si="11"/>
        <v>42362</v>
      </c>
      <c r="U35" s="3">
        <f t="shared" si="11"/>
        <v>42363</v>
      </c>
      <c r="V35" s="4">
        <f t="shared" si="11"/>
        <v>42364</v>
      </c>
      <c r="W35" s="4">
        <f t="shared" si="11"/>
        <v>42365</v>
      </c>
      <c r="X35" s="1"/>
    </row>
    <row r="36" spans="1:24" x14ac:dyDescent="0.25">
      <c r="A36" s="3">
        <f>G35+1</f>
        <v>42303</v>
      </c>
      <c r="B36" s="3">
        <f t="shared" si="9"/>
        <v>42304</v>
      </c>
      <c r="C36" s="3">
        <f t="shared" si="9"/>
        <v>42305</v>
      </c>
      <c r="D36" s="3">
        <f t="shared" si="9"/>
        <v>42306</v>
      </c>
      <c r="E36" s="3">
        <f t="shared" si="9"/>
        <v>42307</v>
      </c>
      <c r="F36" s="4">
        <f t="shared" si="9"/>
        <v>42308</v>
      </c>
      <c r="G36" s="4">
        <f t="shared" si="9"/>
        <v>42309</v>
      </c>
      <c r="H36" s="1"/>
      <c r="I36" s="3">
        <f>O35+1</f>
        <v>42331</v>
      </c>
      <c r="J36" s="3">
        <f t="shared" si="10"/>
        <v>42332</v>
      </c>
      <c r="K36" s="3">
        <f t="shared" si="10"/>
        <v>42333</v>
      </c>
      <c r="L36" s="3">
        <f t="shared" si="10"/>
        <v>42334</v>
      </c>
      <c r="M36" s="3">
        <f t="shared" si="10"/>
        <v>42335</v>
      </c>
      <c r="N36" s="4">
        <f t="shared" si="10"/>
        <v>42336</v>
      </c>
      <c r="O36" s="4">
        <f t="shared" si="10"/>
        <v>42337</v>
      </c>
      <c r="P36" s="1"/>
      <c r="Q36" s="3">
        <f>W35+1</f>
        <v>42366</v>
      </c>
      <c r="R36" s="3">
        <f t="shared" si="11"/>
        <v>42367</v>
      </c>
      <c r="S36" s="3">
        <f t="shared" si="11"/>
        <v>42368</v>
      </c>
      <c r="T36" s="3">
        <f t="shared" si="11"/>
        <v>42369</v>
      </c>
      <c r="U36" s="3">
        <f t="shared" si="11"/>
        <v>42370</v>
      </c>
      <c r="V36" s="4">
        <f t="shared" si="11"/>
        <v>42371</v>
      </c>
      <c r="W36" s="4">
        <f t="shared" si="11"/>
        <v>42372</v>
      </c>
      <c r="X36" s="1"/>
    </row>
    <row r="37" spans="1:24" x14ac:dyDescent="0.25">
      <c r="A37" s="3">
        <f>G36+1</f>
        <v>42310</v>
      </c>
      <c r="B37" s="3">
        <f t="shared" si="9"/>
        <v>42311</v>
      </c>
      <c r="C37" s="3">
        <f t="shared" si="9"/>
        <v>42312</v>
      </c>
      <c r="D37" s="3">
        <f t="shared" si="9"/>
        <v>42313</v>
      </c>
      <c r="E37" s="3">
        <f t="shared" si="9"/>
        <v>42314</v>
      </c>
      <c r="F37" s="4">
        <f t="shared" si="9"/>
        <v>42315</v>
      </c>
      <c r="G37" s="4">
        <f t="shared" si="9"/>
        <v>42316</v>
      </c>
      <c r="H37" s="1"/>
      <c r="I37" s="3">
        <f>O36+1</f>
        <v>42338</v>
      </c>
      <c r="J37" s="3">
        <f t="shared" si="10"/>
        <v>42339</v>
      </c>
      <c r="K37" s="3">
        <f t="shared" si="10"/>
        <v>42340</v>
      </c>
      <c r="L37" s="3">
        <f t="shared" si="10"/>
        <v>42341</v>
      </c>
      <c r="M37" s="3">
        <f t="shared" si="10"/>
        <v>42342</v>
      </c>
      <c r="N37" s="4">
        <f t="shared" si="10"/>
        <v>42343</v>
      </c>
      <c r="O37" s="4">
        <f t="shared" si="10"/>
        <v>42344</v>
      </c>
      <c r="P37" s="1"/>
      <c r="Q37" s="3">
        <f>W36+1</f>
        <v>42373</v>
      </c>
      <c r="R37" s="3">
        <f t="shared" si="11"/>
        <v>42374</v>
      </c>
      <c r="S37" s="3">
        <f t="shared" si="11"/>
        <v>42375</v>
      </c>
      <c r="T37" s="3">
        <f t="shared" si="11"/>
        <v>42376</v>
      </c>
      <c r="U37" s="3">
        <f t="shared" si="11"/>
        <v>42377</v>
      </c>
      <c r="V37" s="4">
        <f t="shared" si="11"/>
        <v>42378</v>
      </c>
      <c r="W37" s="4">
        <f t="shared" si="11"/>
        <v>42379</v>
      </c>
      <c r="X37" s="1"/>
    </row>
  </sheetData>
  <mergeCells count="13">
    <mergeCell ref="A1:W1"/>
    <mergeCell ref="A3:G3"/>
    <mergeCell ref="I3:O3"/>
    <mergeCell ref="Q3:W3"/>
    <mergeCell ref="A30:G30"/>
    <mergeCell ref="I30:O30"/>
    <mergeCell ref="Q30:W30"/>
    <mergeCell ref="A12:G12"/>
    <mergeCell ref="I12:O12"/>
    <mergeCell ref="Q12:W12"/>
    <mergeCell ref="A21:G21"/>
    <mergeCell ref="I21:O21"/>
    <mergeCell ref="Q21:W21"/>
  </mergeCells>
  <phoneticPr fontId="7" type="noConversion"/>
  <conditionalFormatting sqref="A5:G10">
    <cfRule type="cellIs" dxfId="23" priority="23" stopIfTrue="1" operator="greaterThan">
      <formula>DATEVALUE(CONCATENATE("01.01.", $A$1))+30</formula>
    </cfRule>
    <cfRule type="cellIs" dxfId="22" priority="24" stopIfTrue="1" operator="lessThan">
      <formula>DATEVALUE(CONCATENATE("01.01.", $A$1))</formula>
    </cfRule>
  </conditionalFormatting>
  <conditionalFormatting sqref="Q5:W10">
    <cfRule type="cellIs" dxfId="21" priority="21" stopIfTrue="1" operator="greaterThan">
      <formula>DATEVALUE(CONCATENATE("01.03.", $A$1))+30</formula>
    </cfRule>
    <cfRule type="cellIs" dxfId="20" priority="22" stopIfTrue="1" operator="lessThan">
      <formula>DATEVALUE(CONCATENATE("01.03.", $A$1))</formula>
    </cfRule>
  </conditionalFormatting>
  <conditionalFormatting sqref="A14:G19">
    <cfRule type="cellIs" dxfId="19" priority="19" stopIfTrue="1" operator="greaterThan">
      <formula>DATEVALUE(CONCATENATE("01.04.", $A$1))+29</formula>
    </cfRule>
    <cfRule type="cellIs" dxfId="18" priority="20" stopIfTrue="1" operator="lessThan">
      <formula>DATEVALUE(CONCATENATE("01.04.", $A$1))</formula>
    </cfRule>
  </conditionalFormatting>
  <conditionalFormatting sqref="I14:O19">
    <cfRule type="cellIs" dxfId="17" priority="17" stopIfTrue="1" operator="greaterThan">
      <formula>DATEVALUE(CONCATENATE("01.05.", $A$1))+30</formula>
    </cfRule>
    <cfRule type="cellIs" dxfId="16" priority="18" stopIfTrue="1" operator="lessThan">
      <formula>DATEVALUE(CONCATENATE("01.05.", $A$1))</formula>
    </cfRule>
  </conditionalFormatting>
  <conditionalFormatting sqref="Q14:W19">
    <cfRule type="cellIs" dxfId="15" priority="15" stopIfTrue="1" operator="greaterThan">
      <formula>DATEVALUE(CONCATENATE("01.06.", $A$1))+29</formula>
    </cfRule>
    <cfRule type="cellIs" dxfId="14" priority="16" stopIfTrue="1" operator="lessThan">
      <formula>DATEVALUE(CONCATENATE("01.06.", $A$1))</formula>
    </cfRule>
  </conditionalFormatting>
  <conditionalFormatting sqref="A23:G28">
    <cfRule type="cellIs" dxfId="13" priority="13" stopIfTrue="1" operator="greaterThan">
      <formula>DATEVALUE(CONCATENATE("01.07.", $A$1))+30</formula>
    </cfRule>
    <cfRule type="cellIs" dxfId="12" priority="14" stopIfTrue="1" operator="lessThan">
      <formula>DATEVALUE(CONCATENATE("01.07.", $A$1))</formula>
    </cfRule>
  </conditionalFormatting>
  <conditionalFormatting sqref="I23:O28">
    <cfRule type="cellIs" dxfId="11" priority="11" stopIfTrue="1" operator="greaterThan">
      <formula>DATEVALUE(CONCATENATE("01.08.", $A$1))+30</formula>
    </cfRule>
    <cfRule type="cellIs" dxfId="10" priority="12" stopIfTrue="1" operator="lessThan">
      <formula>DATEVALUE(CONCATENATE("01.08.", $A$1))</formula>
    </cfRule>
  </conditionalFormatting>
  <conditionalFormatting sqref="Q23:W28">
    <cfRule type="cellIs" dxfId="9" priority="9" stopIfTrue="1" operator="greaterThan">
      <formula>DATEVALUE(CONCATENATE("01.09.", $A$1))+29</formula>
    </cfRule>
    <cfRule type="cellIs" dxfId="8" priority="10" stopIfTrue="1" operator="lessThan">
      <formula>DATEVALUE(CONCATENATE("01.09.", $A$1))</formula>
    </cfRule>
  </conditionalFormatting>
  <conditionalFormatting sqref="A32:G37">
    <cfRule type="cellIs" dxfId="7" priority="7" stopIfTrue="1" operator="greaterThan">
      <formula>DATEVALUE(CONCATENATE("01.10.", $A$1))+30</formula>
    </cfRule>
    <cfRule type="cellIs" dxfId="6" priority="8" stopIfTrue="1" operator="lessThan">
      <formula>DATEVALUE(CONCATENATE("01.10.", $A$1))</formula>
    </cfRule>
  </conditionalFormatting>
  <conditionalFormatting sqref="I32:O37">
    <cfRule type="cellIs" dxfId="5" priority="5" stopIfTrue="1" operator="greaterThan">
      <formula>DATEVALUE(CONCATENATE("01.11.", $A$1))+29</formula>
    </cfRule>
    <cfRule type="cellIs" dxfId="4" priority="6" stopIfTrue="1" operator="lessThan">
      <formula>DATEVALUE(CONCATENATE("01.11.", $A$1))</formula>
    </cfRule>
  </conditionalFormatting>
  <conditionalFormatting sqref="Q32:W37">
    <cfRule type="cellIs" dxfId="3" priority="3" stopIfTrue="1" operator="greaterThan">
      <formula>DATEVALUE(CONCATENATE("01.12.", $A$1))+30</formula>
    </cfRule>
    <cfRule type="cellIs" dxfId="2" priority="4" stopIfTrue="1" operator="lessThan">
      <formula>DATEVALUE(CONCATENATE("01.12.", $A$1))</formula>
    </cfRule>
  </conditionalFormatting>
  <conditionalFormatting sqref="I5:O10">
    <cfRule type="cellIs" dxfId="1" priority="1" stopIfTrue="1" operator="greaterThan">
      <formula>DATEVALUE(CONCATENATE("01.02.",$A$1))+IF(MOD($A$1,4)&lt;&gt;0,27,IF(MOD($A$1,100)&lt;&gt;0,28,IF(MOD($A$1,400)&lt;&gt;0,27,28)))</formula>
    </cfRule>
    <cfRule type="cellIs" dxfId="0" priority="2" stopIfTrue="1" operator="lessThan">
      <formula>DATEVALUE(CONCATENATE("01.02.", $A$1))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13.09.2020</vt:lpstr>
      <vt:lpstr>Лист1</vt:lpstr>
      <vt:lpstr>Лист4</vt:lpstr>
      <vt:lpstr>календарь</vt:lpstr>
      <vt:lpstr>'13.09.2020'!Область_печати</vt:lpstr>
    </vt:vector>
  </TitlesOfParts>
  <Company>iklo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Арина</dc:creator>
  <cp:lastModifiedBy>User</cp:lastModifiedBy>
  <cp:lastPrinted>2020-06-26T06:51:52Z</cp:lastPrinted>
  <dcterms:created xsi:type="dcterms:W3CDTF">2014-06-04T04:54:47Z</dcterms:created>
  <dcterms:modified xsi:type="dcterms:W3CDTF">2020-07-06T05:19:49Z</dcterms:modified>
</cp:coreProperties>
</file>